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manakagov-my.sharepoint.com/personal/tmzolo_makana_gov_za/Documents/Documents/BSC/2026-27/September/"/>
    </mc:Choice>
  </mc:AlternateContent>
  <xr:revisionPtr revIDLastSave="0" documentId="8_{C9E76286-E4AF-467E-B465-BF0D8FD35EAD}" xr6:coauthVersionLast="47" xr6:coauthVersionMax="47" xr10:uidLastSave="{00000000-0000-0000-0000-000000000000}"/>
  <bookViews>
    <workbookView xWindow="-108" yWindow="-108" windowWidth="23256" windowHeight="12456" firstSheet="8" activeTab="8" xr2:uid="{00000000-000D-0000-FFFF-FFFF00000000}"/>
  </bookViews>
  <sheets>
    <sheet name="CFO20_21" sheetId="18" state="hidden" r:id="rId1"/>
    <sheet name="Amatola Water" sheetId="2" state="hidden" r:id="rId2"/>
    <sheet name="Auditor General" sheetId="3" state="hidden" r:id="rId3"/>
    <sheet name="DWS" sheetId="5" state="hidden" r:id="rId4"/>
    <sheet name="Eskom" sheetId="4" state="hidden" r:id="rId5"/>
    <sheet name="Other SPs Write off" sheetId="6" state="hidden" r:id="rId6"/>
    <sheet name="Needs further Investigation" sheetId="7" state="hidden" r:id="rId7"/>
    <sheet name="Recon062017" sheetId="19" state="hidden" r:id="rId8"/>
    <sheet name="COMBINEDnov25" sheetId="1" r:id="rId9"/>
    <sheet name="Nov 2025" sheetId="62" r:id="rId10"/>
    <sheet name="Oct 2025" sheetId="61" r:id="rId11"/>
    <sheet name="Sept 2025" sheetId="60" r:id="rId12"/>
    <sheet name="Aug 2025" sheetId="59" r:id="rId13"/>
    <sheet name="July25" sheetId="58" r:id="rId14"/>
    <sheet name="June25" sheetId="57" r:id="rId15"/>
    <sheet name="May25" sheetId="56" r:id="rId16"/>
    <sheet name="April25" sheetId="55" r:id="rId17"/>
    <sheet name="march25" sheetId="54" r:id="rId18"/>
    <sheet name="Jan25" sheetId="53" r:id="rId19"/>
    <sheet name="Dec24" sheetId="52" r:id="rId20"/>
    <sheet name="Nov24" sheetId="51" r:id="rId21"/>
    <sheet name="Oct24" sheetId="50" r:id="rId22"/>
    <sheet name="Sept24" sheetId="49" r:id="rId23"/>
    <sheet name="Aug24" sheetId="48" r:id="rId24"/>
    <sheet name="July24" sheetId="47" r:id="rId25"/>
    <sheet name="June24" sheetId="46" r:id="rId26"/>
    <sheet name="May24" sheetId="45" r:id="rId27"/>
    <sheet name="April24" sheetId="44" r:id="rId28"/>
    <sheet name="March 24" sheetId="43" r:id="rId29"/>
    <sheet name="Feb24" sheetId="42" r:id="rId30"/>
    <sheet name="Jan24" sheetId="41" r:id="rId31"/>
    <sheet name="Dec23" sheetId="40" r:id="rId32"/>
    <sheet name="Nov23" sheetId="39" r:id="rId33"/>
    <sheet name="Oct23" sheetId="38" r:id="rId34"/>
    <sheet name="Sept23" sheetId="37" r:id="rId35"/>
    <sheet name="June22per15" sheetId="36" r:id="rId36"/>
    <sheet name="June23per13Final" sheetId="35" r:id="rId37"/>
    <sheet name="New31082023Per13" sheetId="34" r:id="rId38"/>
    <sheet name="newJuneP13aug" sheetId="33" state="hidden" r:id="rId39"/>
    <sheet name="July23old" sheetId="30" state="hidden" r:id="rId40"/>
    <sheet name="July23new" sheetId="32" state="hidden" r:id="rId41"/>
    <sheet name="June23new" sheetId="31" r:id="rId42"/>
    <sheet name="June23per13bOLD" sheetId="29" r:id="rId43"/>
    <sheet name="June23per13OLD" sheetId="28" state="hidden" r:id="rId44"/>
    <sheet name="June23" sheetId="27" r:id="rId45"/>
    <sheet name="F&amp;W March23" sheetId="26" r:id="rId46"/>
    <sheet name="F&amp;W Jan23" sheetId="25" r:id="rId47"/>
    <sheet name="F&amp;W Dec22" sheetId="24" r:id="rId48"/>
    <sheet name="F&amp;W Nov22" sheetId="23" r:id="rId49"/>
    <sheet name="FRUITLESS EXP OCT 2022" sheetId="22" r:id="rId50"/>
    <sheet name="Vote_0002" sheetId="21" r:id="rId51"/>
    <sheet name="June22" sheetId="20" r:id="rId52"/>
    <sheet name="May22" sheetId="17" r:id="rId53"/>
    <sheet name="March22" sheetId="16" r:id="rId54"/>
    <sheet name="Feb22" sheetId="15" r:id="rId55"/>
    <sheet name="Dec21" sheetId="14" r:id="rId56"/>
    <sheet name="Nov21" sheetId="13" r:id="rId57"/>
    <sheet name="Oct21" sheetId="12" r:id="rId58"/>
    <sheet name="Sept21" sheetId="11" r:id="rId59"/>
    <sheet name="Aug21" sheetId="10" r:id="rId60"/>
    <sheet name="June2021Per13" sheetId="9" r:id="rId61"/>
    <sheet name="Jul21" sheetId="8" r:id="rId62"/>
  </sheets>
  <externalReferences>
    <externalReference r:id="rId63"/>
    <externalReference r:id="rId64"/>
  </externalReferences>
  <definedNames>
    <definedName name="_xlnm._FilterDatabase" localSheetId="8" hidden="1">COMBINEDnov25!$A$3:$Q$658</definedName>
    <definedName name="_xlnm._FilterDatabase" localSheetId="6" hidden="1">'Needs further Investigation'!$A$3:$Q$6</definedName>
    <definedName name="_xlnm._FilterDatabase" localSheetId="5" hidden="1">'Other SPs Write off'!$A$3:$Q$83</definedName>
    <definedName name="_xlnm._FilterDatabase" localSheetId="7" hidden="1">Recon062017!$A$3:$Q$3</definedName>
    <definedName name="_xlnm.Print_Area" localSheetId="2">'Auditor General'!$A$1:$Q$62</definedName>
    <definedName name="_xlnm.Print_Area" localSheetId="8">COMBINEDnov25!$A$1:$Q$668</definedName>
    <definedName name="_xlnm.Print_Area" localSheetId="3">DWS!$A$1:$Q$31</definedName>
    <definedName name="_xlnm.Print_Area" localSheetId="4">Eskom!$A$1:$Q$85</definedName>
    <definedName name="_xlnm.Print_Area" localSheetId="6">'Needs further Investigation'!$A$1:$Q$12</definedName>
    <definedName name="_xlnm.Print_Area" localSheetId="5">'Other SPs Write off'!$A$1:$Q$83</definedName>
    <definedName name="_xlnm.Print_Area" localSheetId="7">Recon062017!$A$1:$Q$65</definedName>
    <definedName name="_xlnm.Print_Titles" localSheetId="2">'Auditor General'!$2:$3</definedName>
    <definedName name="_xlnm.Print_Titles" localSheetId="8">COMBINEDnov25!$1:$3</definedName>
    <definedName name="_xlnm.Print_Titles" localSheetId="3">DWS!$2:$3</definedName>
    <definedName name="_xlnm.Print_Titles" localSheetId="4">Eskom!$2:$3</definedName>
    <definedName name="_xlnm.Print_Titles" localSheetId="6">'Needs further Investigation'!$2:$3</definedName>
    <definedName name="_xlnm.Print_Titles" localSheetId="5">'Other SPs Write off'!$2:$3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650" i="1" l="1"/>
  <c r="G647" i="1"/>
  <c r="G646" i="1"/>
  <c r="G645" i="1"/>
  <c r="G644" i="1"/>
  <c r="G643" i="1"/>
  <c r="G657" i="1" l="1"/>
  <c r="G656" i="1"/>
  <c r="G655" i="1"/>
  <c r="G654" i="1"/>
  <c r="G653" i="1"/>
  <c r="D582" i="1"/>
  <c r="D581" i="1"/>
  <c r="D575" i="1"/>
  <c r="D574" i="1"/>
  <c r="D573" i="1"/>
  <c r="D572" i="1"/>
  <c r="D571" i="1"/>
  <c r="D566" i="1"/>
  <c r="D565" i="1"/>
  <c r="D564" i="1"/>
  <c r="D563" i="1"/>
  <c r="D562" i="1"/>
  <c r="D557" i="1"/>
  <c r="D556" i="1"/>
  <c r="D555" i="1"/>
  <c r="D554" i="1"/>
  <c r="D530" i="1"/>
  <c r="D458" i="1" l="1"/>
  <c r="D457" i="1"/>
  <c r="D277" i="1"/>
  <c r="D263" i="1"/>
  <c r="D262" i="1"/>
  <c r="D261" i="1"/>
  <c r="D260" i="1"/>
  <c r="D259" i="1"/>
  <c r="D258" i="1"/>
  <c r="D257" i="1"/>
  <c r="D256" i="1"/>
  <c r="D255" i="1"/>
  <c r="D254" i="1"/>
  <c r="D253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0" i="1"/>
  <c r="B217" i="1"/>
  <c r="B218" i="1"/>
  <c r="B219" i="1"/>
  <c r="B220" i="1"/>
  <c r="G203" i="1" l="1"/>
  <c r="G157" i="1"/>
  <c r="G652" i="1" s="1"/>
  <c r="G658" i="1" s="1"/>
  <c r="G5" i="1" l="1"/>
  <c r="D78" i="1" l="1"/>
  <c r="D77" i="1"/>
  <c r="G60" i="19"/>
  <c r="G59" i="19"/>
  <c r="G58" i="19"/>
  <c r="G56" i="19"/>
  <c r="G57" i="19" s="1"/>
  <c r="G54" i="19"/>
  <c r="G53" i="19"/>
  <c r="G52" i="19"/>
  <c r="G50" i="19"/>
  <c r="G76" i="6"/>
  <c r="G74" i="6"/>
  <c r="G61" i="6"/>
  <c r="G54" i="6"/>
  <c r="G27" i="6"/>
  <c r="G85" i="4"/>
  <c r="G83" i="4"/>
  <c r="G68" i="4"/>
  <c r="G46" i="4"/>
  <c r="G20" i="4"/>
  <c r="G5" i="4"/>
  <c r="G31" i="5"/>
  <c r="G29" i="5"/>
  <c r="G27" i="5"/>
  <c r="G26" i="5"/>
  <c r="G25" i="5"/>
  <c r="G23" i="5"/>
  <c r="G21" i="5"/>
  <c r="G19" i="5"/>
  <c r="G17" i="5"/>
  <c r="G15" i="5"/>
  <c r="G11" i="5"/>
  <c r="G9" i="5"/>
  <c r="G5" i="5"/>
  <c r="G62" i="3"/>
  <c r="G60" i="3"/>
  <c r="G56" i="3"/>
  <c r="G35" i="3"/>
  <c r="G20" i="3"/>
  <c r="G5" i="3"/>
  <c r="G21" i="2"/>
  <c r="G19" i="2"/>
  <c r="G15" i="2"/>
  <c r="G10" i="2"/>
  <c r="G7" i="2"/>
  <c r="G67" i="18"/>
  <c r="G53" i="18"/>
  <c r="G37" i="18"/>
  <c r="G35" i="18"/>
  <c r="G34" i="18"/>
  <c r="G33" i="18"/>
  <c r="G31" i="18"/>
  <c r="G29" i="18"/>
  <c r="G27" i="18"/>
  <c r="G25" i="18"/>
  <c r="G22" i="18"/>
  <c r="F16" i="18"/>
  <c r="C16" i="18"/>
  <c r="B16" i="18"/>
  <c r="F15" i="18"/>
  <c r="E15" i="18"/>
  <c r="C15" i="18"/>
  <c r="B15" i="18"/>
  <c r="F14" i="18"/>
  <c r="E14" i="18"/>
  <c r="C14" i="18"/>
  <c r="B14" i="18"/>
  <c r="F13" i="18"/>
  <c r="E13" i="18"/>
  <c r="C13" i="18"/>
  <c r="B13" i="18"/>
  <c r="F12" i="18"/>
  <c r="E12" i="18"/>
  <c r="C12" i="18"/>
  <c r="B12" i="18"/>
  <c r="F11" i="18"/>
  <c r="E11" i="18"/>
  <c r="C11" i="18"/>
  <c r="B11" i="18"/>
  <c r="F10" i="18"/>
  <c r="C10" i="18"/>
  <c r="C8" i="18"/>
  <c r="C6" i="18"/>
  <c r="F4" i="18"/>
</calcChain>
</file>

<file path=xl/sharedStrings.xml><?xml version="1.0" encoding="utf-8"?>
<sst xmlns="http://schemas.openxmlformats.org/spreadsheetml/2006/main" count="24567" uniqueCount="2088">
  <si>
    <t>NO</t>
  </si>
  <si>
    <t>DATE OF DISCOVERY</t>
  </si>
  <si>
    <t>DATE REPORTED ACCOUNTING OFFICER</t>
  </si>
  <si>
    <t>TRANSACTION DETAILS</t>
  </si>
  <si>
    <t>DATE OF PAYMENT</t>
  </si>
  <si>
    <t xml:space="preserve">REFERENCE </t>
  </si>
  <si>
    <t>SERVICE PROVIDER</t>
  </si>
  <si>
    <t>AMOUNT</t>
  </si>
  <si>
    <t>DESCRIPTION OF INCIDENT</t>
  </si>
  <si>
    <t>PERSON LIABLE (OFFICIAL OR POLITICAL OFFICE BEARER)</t>
  </si>
  <si>
    <t>TYPE OF PROHIBITED EXPENDITURE</t>
  </si>
  <si>
    <t>UI</t>
  </si>
  <si>
    <t>DP</t>
  </si>
  <si>
    <t>CC</t>
  </si>
  <si>
    <t>TR</t>
  </si>
  <si>
    <t>P</t>
  </si>
  <si>
    <t>WO</t>
  </si>
  <si>
    <t>GENERAL COMMENTS</t>
  </si>
  <si>
    <t>30/06/2017</t>
  </si>
  <si>
    <t>July 17</t>
  </si>
  <si>
    <t>EF8736-05</t>
  </si>
  <si>
    <t>Auditor-General</t>
  </si>
  <si>
    <t xml:space="preserve">Interest charged on overdue accounts </t>
  </si>
  <si>
    <t>Finance</t>
  </si>
  <si>
    <t>Wastefull</t>
  </si>
  <si>
    <t>X</t>
  </si>
  <si>
    <t xml:space="preserve">interest charged on an delayed payment  </t>
  </si>
  <si>
    <t>21/07/2017</t>
  </si>
  <si>
    <t>Nov 2017</t>
  </si>
  <si>
    <t>Not paid</t>
  </si>
  <si>
    <t>'JUL 17</t>
  </si>
  <si>
    <t>Eskom</t>
  </si>
  <si>
    <t>26/09/2017</t>
  </si>
  <si>
    <t>'SEP 2017</t>
  </si>
  <si>
    <t>21/10/2017</t>
  </si>
  <si>
    <t>'OCTOBER 17</t>
  </si>
  <si>
    <t>31/07/2017</t>
  </si>
  <si>
    <t>Dec 2017</t>
  </si>
  <si>
    <t>'FC-40062</t>
  </si>
  <si>
    <t>31/08/2017</t>
  </si>
  <si>
    <t>'FC-40574</t>
  </si>
  <si>
    <t>30/09/2017</t>
  </si>
  <si>
    <t>'FC-41091</t>
  </si>
  <si>
    <t>31/10/2017</t>
  </si>
  <si>
    <t>'FC-41634</t>
  </si>
  <si>
    <t>22/11/2017</t>
  </si>
  <si>
    <t>'NOV 2017 INT</t>
  </si>
  <si>
    <t>30/11/2017</t>
  </si>
  <si>
    <t>'FC-42203</t>
  </si>
  <si>
    <t>20/01/2017</t>
  </si>
  <si>
    <t>Jan 2018</t>
  </si>
  <si>
    <t>'JAN 2018</t>
  </si>
  <si>
    <t>31/12/2017</t>
  </si>
  <si>
    <t>'DEC-17</t>
  </si>
  <si>
    <t>Telkom</t>
  </si>
  <si>
    <t>15/01/2018</t>
  </si>
  <si>
    <t>268/2017</t>
  </si>
  <si>
    <t>Huxtable Attorneys</t>
  </si>
  <si>
    <t>Interest and sheriff fees</t>
  </si>
  <si>
    <t>TBD</t>
  </si>
  <si>
    <t>Delayed payment resulting in lawyer/sheriff fees</t>
  </si>
  <si>
    <t>Feb 2018</t>
  </si>
  <si>
    <t>'INT OCT 17</t>
  </si>
  <si>
    <t>BCX</t>
  </si>
  <si>
    <t>BCX IT MAINTENANCE</t>
  </si>
  <si>
    <t>'INT NOV 17</t>
  </si>
  <si>
    <t>'FC-42772</t>
  </si>
  <si>
    <t>AUDITOR-GENERAL AUDIT FEES</t>
  </si>
  <si>
    <t>'INT DEC 17</t>
  </si>
  <si>
    <t>01/01/2018</t>
  </si>
  <si>
    <t>'64477</t>
  </si>
  <si>
    <t>TELKOM SA LTD TELEPHONES</t>
  </si>
  <si>
    <t>31/01/2018</t>
  </si>
  <si>
    <t>'FC-43360</t>
  </si>
  <si>
    <t>'INT JAN 18</t>
  </si>
  <si>
    <t>21/02/2018</t>
  </si>
  <si>
    <t>'FEB 2018 INT.</t>
  </si>
  <si>
    <t>Eskom Bulk</t>
  </si>
  <si>
    <t xml:space="preserve">ESKOM BULK ACCOUNT ESKOM BULK </t>
  </si>
  <si>
    <t>Eskom error. To be reversed</t>
  </si>
  <si>
    <t>14/02/2018</t>
  </si>
  <si>
    <t>March 2018</t>
  </si>
  <si>
    <t>'FEB INTEREST</t>
  </si>
  <si>
    <t>ESKOM FREE BASIC ELEC.</t>
  </si>
  <si>
    <t>EF009161-0003</t>
  </si>
  <si>
    <t>28/02/2018</t>
  </si>
  <si>
    <t>'INTEREST FEB 18</t>
  </si>
  <si>
    <t>'FC-43880</t>
  </si>
  <si>
    <t>15/03/2018</t>
  </si>
  <si>
    <t>'263</t>
  </si>
  <si>
    <t>AUDITOR-GENERAL CREDIT NOTE PA</t>
  </si>
  <si>
    <t>Reversal by AG</t>
  </si>
  <si>
    <t>'264</t>
  </si>
  <si>
    <t>19/03/2018</t>
  </si>
  <si>
    <t>'INTEREST OCT-MA</t>
  </si>
  <si>
    <t>Amatola Water</t>
  </si>
  <si>
    <t>AMATOLA WATER-AMANZI O&amp;M CONTR</t>
  </si>
  <si>
    <t>Ápril 2018</t>
  </si>
  <si>
    <t>'INT.1017</t>
  </si>
  <si>
    <t>Kruiper Spares VEHICLE REPAIRS</t>
  </si>
  <si>
    <t>MAINTENANCE OF VEHICLES</t>
  </si>
  <si>
    <t>'INT.1118</t>
  </si>
  <si>
    <t>'INT.1218</t>
  </si>
  <si>
    <t>01/03/2018</t>
  </si>
  <si>
    <t>09/03/2018</t>
  </si>
  <si>
    <t>'MAR. INT 2018</t>
  </si>
  <si>
    <t>31/03/2018</t>
  </si>
  <si>
    <t>'INT. MARCH 2018</t>
  </si>
  <si>
    <t>'INT.0118</t>
  </si>
  <si>
    <t>'FC-44337</t>
  </si>
  <si>
    <t>May 2018</t>
  </si>
  <si>
    <t>'SEPT 2018</t>
  </si>
  <si>
    <t xml:space="preserve">DEPT OF WATER AFFAIRS </t>
  </si>
  <si>
    <t>DEPT OF WATER</t>
  </si>
  <si>
    <t>'MARCH INTEREST</t>
  </si>
  <si>
    <t>16/04/2018</t>
  </si>
  <si>
    <t>'APRIL 18</t>
  </si>
  <si>
    <t>Free Basic Electricity</t>
  </si>
  <si>
    <t>30/04/2018</t>
  </si>
  <si>
    <t>'INT.APR 2018</t>
  </si>
  <si>
    <t>'INT.0218</t>
  </si>
  <si>
    <t>'FC-44753</t>
  </si>
  <si>
    <t>'INT. APR 2018</t>
  </si>
  <si>
    <t>03/05/2018</t>
  </si>
  <si>
    <t>'APRIL 2018 INT.</t>
  </si>
  <si>
    <t>ESKOM BULK ACCOUNT ESKOM BULK</t>
  </si>
  <si>
    <t>09/05/2018</t>
  </si>
  <si>
    <t>'MAY 18</t>
  </si>
  <si>
    <t>14/05/2018</t>
  </si>
  <si>
    <t>'INA64557</t>
  </si>
  <si>
    <t>MUNSOFT (PTY) LTD PROFFESIONAL</t>
  </si>
  <si>
    <t>IT FEES - FIN SYSTEM</t>
  </si>
  <si>
    <t>August 2018</t>
  </si>
  <si>
    <t>'APRIL INT.</t>
  </si>
  <si>
    <t>31/05/2018</t>
  </si>
  <si>
    <t>'FC-45191</t>
  </si>
  <si>
    <t>June 2018</t>
  </si>
  <si>
    <t>'MAY 2018 INT.</t>
  </si>
  <si>
    <t>EF009437-014</t>
  </si>
  <si>
    <t>'INT.0318</t>
  </si>
  <si>
    <t>'INTEREST MAR-MA</t>
  </si>
  <si>
    <t>12/06/2018</t>
  </si>
  <si>
    <t>'JUNE INTEREST</t>
  </si>
  <si>
    <t>30/06/2018</t>
  </si>
  <si>
    <t>'INT.0418</t>
  </si>
  <si>
    <t>'INT. JUNE 2018</t>
  </si>
  <si>
    <t>ESKOM BULK ACCOUNT BULK ACCOUN</t>
  </si>
  <si>
    <t>'FC-45620</t>
  </si>
  <si>
    <t>'JUNE INT.</t>
  </si>
  <si>
    <t>EF 009421-0001</t>
  </si>
  <si>
    <t>LEGAL RESOURCE CENTRE</t>
  </si>
  <si>
    <t>COURT ORDER TO PAY DAMAGES</t>
  </si>
  <si>
    <t>Not identified yet</t>
  </si>
  <si>
    <t>Fruitless</t>
  </si>
  <si>
    <t>House @ Egazini demolished without proper negotiations</t>
  </si>
  <si>
    <t>'000000981</t>
  </si>
  <si>
    <t>AMATOLA WATER</t>
  </si>
  <si>
    <t>AMATOLA WATER RECON</t>
  </si>
  <si>
    <t>31/07/2018</t>
  </si>
  <si>
    <t>September 2018</t>
  </si>
  <si>
    <t>EF009549-003</t>
  </si>
  <si>
    <t>TELEPHONE ACCOUNT</t>
  </si>
  <si>
    <t>03/08/2018</t>
  </si>
  <si>
    <t>'JULY 18 INT.</t>
  </si>
  <si>
    <t>ESKOM SMALL ACCOUNTS</t>
  </si>
  <si>
    <t>31/08/2018</t>
  </si>
  <si>
    <t>'FC-46417</t>
  </si>
  <si>
    <t>AUDIT FEES</t>
  </si>
  <si>
    <t xml:space="preserve">interest charged on an delayed payment - reversed later </t>
  </si>
  <si>
    <t>November 2018</t>
  </si>
  <si>
    <t>IN016604</t>
  </si>
  <si>
    <t>TRANSGEAR BUSINESS TRUST</t>
  </si>
  <si>
    <t>VEHICLE MAINTENANCE</t>
  </si>
  <si>
    <t>03/09/2018</t>
  </si>
  <si>
    <t>AUG 2018 INT</t>
  </si>
  <si>
    <t>13/09/2018</t>
  </si>
  <si>
    <t>INA65449</t>
  </si>
  <si>
    <t>MUNSOFT (PTY) LTD</t>
  </si>
  <si>
    <t>PROFFESIONAL FEES</t>
  </si>
  <si>
    <t>30/09/2018</t>
  </si>
  <si>
    <t>IN016618</t>
  </si>
  <si>
    <t>01/09/2018</t>
  </si>
  <si>
    <t>INT. SEPT 2018</t>
  </si>
  <si>
    <t>TELKOM SA LTD</t>
  </si>
  <si>
    <t>TELEPHONES</t>
  </si>
  <si>
    <t>11/09/2018</t>
  </si>
  <si>
    <t>SEPT 2018 INT</t>
  </si>
  <si>
    <t>ESKOM FREE BASIC ELEC</t>
  </si>
  <si>
    <t>FC-46842</t>
  </si>
  <si>
    <t>AUDITOR-GENERAL</t>
  </si>
  <si>
    <t>01/10/2018</t>
  </si>
  <si>
    <t>ESKOM BULK ACCOUNT</t>
  </si>
  <si>
    <t>11/10/2018</t>
  </si>
  <si>
    <t>OCT 2018 INT</t>
  </si>
  <si>
    <t>22/10/2018</t>
  </si>
  <si>
    <t>INA65665</t>
  </si>
  <si>
    <t>31/10/2018</t>
  </si>
  <si>
    <t>08/11/2018</t>
  </si>
  <si>
    <t>October 18</t>
  </si>
  <si>
    <t>EF009963-0001</t>
  </si>
  <si>
    <t>DRIVING LICENCE CARD ACC</t>
  </si>
  <si>
    <t>DRIVING LICENCE CARDS</t>
  </si>
  <si>
    <t>10/07/2018</t>
  </si>
  <si>
    <t>January 2019</t>
  </si>
  <si>
    <t>INA65043</t>
  </si>
  <si>
    <t>MUNSOFT</t>
  </si>
  <si>
    <t>IN016590</t>
  </si>
  <si>
    <t>FC-47286</t>
  </si>
  <si>
    <t>18/08/2018</t>
  </si>
  <si>
    <t>11/2018</t>
  </si>
  <si>
    <t>EF009857-002</t>
  </si>
  <si>
    <t xml:space="preserve">ESKOM </t>
  </si>
  <si>
    <t>EF009857-004</t>
  </si>
  <si>
    <t>ESKOM</t>
  </si>
  <si>
    <t>IN016643</t>
  </si>
  <si>
    <t>16/11/2018</t>
  </si>
  <si>
    <t>INA65860</t>
  </si>
  <si>
    <t>29/11/2018</t>
  </si>
  <si>
    <t>EF010070-0001</t>
  </si>
  <si>
    <t>EF010072-0001</t>
  </si>
  <si>
    <t>EF010074-0001</t>
  </si>
  <si>
    <t>30/11/2018</t>
  </si>
  <si>
    <t>FC-47726</t>
  </si>
  <si>
    <t>03/12/2018</t>
  </si>
  <si>
    <t>NOV 2018 INT</t>
  </si>
  <si>
    <t>IN016659</t>
  </si>
  <si>
    <t>17/11/2018</t>
  </si>
  <si>
    <t>12/2018</t>
  </si>
  <si>
    <t>EF010140-002</t>
  </si>
  <si>
    <t>1/10/2018</t>
  </si>
  <si>
    <t>EF010137-002</t>
  </si>
  <si>
    <t>TELKOM</t>
  </si>
  <si>
    <t>1/11/2018</t>
  </si>
  <si>
    <t>FC-46026</t>
  </si>
  <si>
    <t>interest charged on an delayed payment -  reversed later</t>
  </si>
  <si>
    <t>31/12/2018</t>
  </si>
  <si>
    <t>FC-48178</t>
  </si>
  <si>
    <t>02/01/2019</t>
  </si>
  <si>
    <t>DEC 2018 INT</t>
  </si>
  <si>
    <t>IN016667</t>
  </si>
  <si>
    <t>10/12/2018</t>
  </si>
  <si>
    <t>16/01/2019</t>
  </si>
  <si>
    <t>JAN 2019 INT</t>
  </si>
  <si>
    <t>31/01/2019</t>
  </si>
  <si>
    <t>February 2019</t>
  </si>
  <si>
    <t>FC-48669</t>
  </si>
  <si>
    <t>06/02/2019</t>
  </si>
  <si>
    <t xml:space="preserve">Reversal of interest charged on an delayed payment  </t>
  </si>
  <si>
    <t>May 2019</t>
  </si>
  <si>
    <t>27/2/2019</t>
  </si>
  <si>
    <t>EF010393-0001</t>
  </si>
  <si>
    <t>14/02/2019</t>
  </si>
  <si>
    <t>FEB 2019 INT</t>
  </si>
  <si>
    <t>28/02/2019</t>
  </si>
  <si>
    <t>FC-49160</t>
  </si>
  <si>
    <t>31/03/2019</t>
  </si>
  <si>
    <t>'FC-49609</t>
  </si>
  <si>
    <t>INT.0518</t>
  </si>
  <si>
    <t xml:space="preserve">Kruiper Spares </t>
  </si>
  <si>
    <t>interest charged on an delayed payment  - REVERSED: SEE NR 165</t>
  </si>
  <si>
    <t>05/2019</t>
  </si>
  <si>
    <t>EF010568-0003</t>
  </si>
  <si>
    <t>BUCO</t>
  </si>
  <si>
    <t>MAINTENANCE ITEMS</t>
  </si>
  <si>
    <t>NHLS</t>
  </si>
  <si>
    <t>WATER SAMPLES</t>
  </si>
  <si>
    <t>20/03/2019</t>
  </si>
  <si>
    <t>MARCH 2019 INT</t>
  </si>
  <si>
    <t>EF010568-0004</t>
  </si>
  <si>
    <t>01/04/2019</t>
  </si>
  <si>
    <t>APRIL 2019 INT</t>
  </si>
  <si>
    <t>10/04/2019</t>
  </si>
  <si>
    <t>30/04/2019</t>
  </si>
  <si>
    <t>FC-50054</t>
  </si>
  <si>
    <t>EF010629-0002</t>
  </si>
  <si>
    <t>CRASH TOWING</t>
  </si>
  <si>
    <t>TOWING AND RECOVERY</t>
  </si>
  <si>
    <t>14/05/2019</t>
  </si>
  <si>
    <t>EF010588-0001</t>
  </si>
  <si>
    <t>WHEELDON RUSHMERE &amp; COLE</t>
  </si>
  <si>
    <t>LEGAL COSTS</t>
  </si>
  <si>
    <t>29/05/2019</t>
  </si>
  <si>
    <t xml:space="preserve">KRUIPER SPARES </t>
  </si>
  <si>
    <t>CREDIT NOTE</t>
  </si>
  <si>
    <t xml:space="preserve">Reversal of interest charged on an delayed payment - SEE NR 155 </t>
  </si>
  <si>
    <t>01/05/2019</t>
  </si>
  <si>
    <t>June 2019</t>
  </si>
  <si>
    <t>MAY 2019 INT</t>
  </si>
  <si>
    <t xml:space="preserve">TELKOM SA LTD </t>
  </si>
  <si>
    <t>17/05/2019</t>
  </si>
  <si>
    <t>31/05/2019</t>
  </si>
  <si>
    <t>FC-50515</t>
  </si>
  <si>
    <t>JULY 18-MAY 19</t>
  </si>
  <si>
    <t>AMANZI INTEREST</t>
  </si>
  <si>
    <t>21/06/2019</t>
  </si>
  <si>
    <t>JUNE 2019 INT</t>
  </si>
  <si>
    <t>30/06/2019</t>
  </si>
  <si>
    <t>MIMECAST</t>
  </si>
  <si>
    <t>E-MAIL BACK-UP</t>
  </si>
  <si>
    <t>Written off</t>
  </si>
  <si>
    <t>GL</t>
  </si>
  <si>
    <t>Difference</t>
  </si>
  <si>
    <t>02/09/2019</t>
  </si>
  <si>
    <t>Oct 2019</t>
  </si>
  <si>
    <t>2/9/2019</t>
  </si>
  <si>
    <t>EF010828-0002</t>
  </si>
  <si>
    <t>x</t>
  </si>
  <si>
    <t>31/07/2019</t>
  </si>
  <si>
    <t>FC-51449</t>
  </si>
  <si>
    <t>Auditor General</t>
  </si>
  <si>
    <t>31/08/2019</t>
  </si>
  <si>
    <t>FC-51909</t>
  </si>
  <si>
    <t>05/09/2019</t>
  </si>
  <si>
    <t>EF010847-0001</t>
  </si>
  <si>
    <t>EF010841-0007</t>
  </si>
  <si>
    <t>SKOM FBE JULY19</t>
  </si>
  <si>
    <t>17/09/2019</t>
  </si>
  <si>
    <t>EF010874-0007</t>
  </si>
  <si>
    <t>01/10/2019</t>
  </si>
  <si>
    <t>Nov 2019</t>
  </si>
  <si>
    <t>EF010893-0001</t>
  </si>
  <si>
    <t>13/09/2019</t>
  </si>
  <si>
    <t>SEPT 2019 INT.</t>
  </si>
  <si>
    <t>ESKOM FREE BASIC ELECTRICITY</t>
  </si>
  <si>
    <t>30/09/2019</t>
  </si>
  <si>
    <t>FC-52386</t>
  </si>
  <si>
    <t>03/10/2019</t>
  </si>
  <si>
    <t>10/10/2019</t>
  </si>
  <si>
    <t>EF010940-0004</t>
  </si>
  <si>
    <t>14/10/2019</t>
  </si>
  <si>
    <t>EF010989-0002</t>
  </si>
  <si>
    <t>Dec 2019</t>
  </si>
  <si>
    <t>AUG 2019 INT.</t>
  </si>
  <si>
    <t>NHLS EC</t>
  </si>
  <si>
    <t>WATER SAMPLING</t>
  </si>
  <si>
    <t>31/10/2019</t>
  </si>
  <si>
    <t>FC-52887</t>
  </si>
  <si>
    <t>01/11/2019</t>
  </si>
  <si>
    <t>OCT 2019. INT</t>
  </si>
  <si>
    <t>BULK ACCOUNT PURCHASE</t>
  </si>
  <si>
    <t>16/11/2019</t>
  </si>
  <si>
    <t>NOV 2019 INT.</t>
  </si>
  <si>
    <t>FREE BASIC SERVICES</t>
  </si>
  <si>
    <t>20/11/2019</t>
  </si>
  <si>
    <t>EF010992-0011</t>
  </si>
  <si>
    <t>SMALL ACCOUNTS</t>
  </si>
  <si>
    <t>02/12/2019</t>
  </si>
  <si>
    <t>EF011009-0009</t>
  </si>
  <si>
    <t>30/11/2019</t>
  </si>
  <si>
    <t>Jan 2020</t>
  </si>
  <si>
    <t>FC-53405</t>
  </si>
  <si>
    <t>04/12/2019</t>
  </si>
  <si>
    <t>NOV 2019.INT</t>
  </si>
  <si>
    <t>31/12/2019</t>
  </si>
  <si>
    <t>FC-53930</t>
  </si>
  <si>
    <t xml:space="preserve">AUDITOR-GENERAL </t>
  </si>
  <si>
    <t>03/02/2020</t>
  </si>
  <si>
    <t>EF011113-0028</t>
  </si>
  <si>
    <t>SALA PENSION FUND</t>
  </si>
  <si>
    <t>CONTRIBUTIONS</t>
  </si>
  <si>
    <t>31/01/2020</t>
  </si>
  <si>
    <t>Feb 2020</t>
  </si>
  <si>
    <t>FC-54481</t>
  </si>
  <si>
    <t>JULY - JAN 2020</t>
  </si>
  <si>
    <t>AMATOLA WATER-AMANZI</t>
  </si>
  <si>
    <t>JAN 2020 INT.</t>
  </si>
  <si>
    <t>BULK PURCHASES</t>
  </si>
  <si>
    <t>12/02/2020</t>
  </si>
  <si>
    <t>EF011145-0009</t>
  </si>
  <si>
    <t>29/02/2020</t>
  </si>
  <si>
    <t>FC-55034</t>
  </si>
  <si>
    <t>19/03/2020</t>
  </si>
  <si>
    <t>March 2020</t>
  </si>
  <si>
    <t>Reversal of interest charged - SEE NR 190</t>
  </si>
  <si>
    <t>Reversal of interest charged - SEE NR 184</t>
  </si>
  <si>
    <t>Reversal of interest charged - SEE NR 195</t>
  </si>
  <si>
    <t>Reversal of interest charged - SEE NR 200</t>
  </si>
  <si>
    <t>31/03/2020</t>
  </si>
  <si>
    <t>May 2020</t>
  </si>
  <si>
    <t>EF011243-0003</t>
  </si>
  <si>
    <t xml:space="preserve"> AUDIT FEES</t>
  </si>
  <si>
    <t>30/04/2020</t>
  </si>
  <si>
    <t>'FC-56111</t>
  </si>
  <si>
    <t>'INT. FEB - APR</t>
  </si>
  <si>
    <t>WATER MANAGEMENT</t>
  </si>
  <si>
    <t>20/05/2020</t>
  </si>
  <si>
    <t>'EF011246-0001</t>
  </si>
  <si>
    <t xml:space="preserve">ESKOM SMALL ACCOUNTS </t>
  </si>
  <si>
    <t>02/06/2020</t>
  </si>
  <si>
    <t>'EF011282-0001</t>
  </si>
  <si>
    <t>31/05/2020</t>
  </si>
  <si>
    <t>June 2020</t>
  </si>
  <si>
    <t>'MAY 2020 INT.</t>
  </si>
  <si>
    <t>01/06/2020</t>
  </si>
  <si>
    <t>'INT. JUNE</t>
  </si>
  <si>
    <t>30/06/2020</t>
  </si>
  <si>
    <t>'30062020</t>
  </si>
  <si>
    <t xml:space="preserve">NOMATHEMBA </t>
  </si>
  <si>
    <t>ELECTRICAL CONTRACT</t>
  </si>
  <si>
    <t>14/07/2020</t>
  </si>
  <si>
    <t>August 2020</t>
  </si>
  <si>
    <t>'JULY 2020 INT.</t>
  </si>
  <si>
    <t>FREE BASIC ELECTRICITY</t>
  </si>
  <si>
    <t>13/08/2020</t>
  </si>
  <si>
    <t>'AUG 2020 INT.</t>
  </si>
  <si>
    <t>03/09/2020</t>
  </si>
  <si>
    <t>September 2020</t>
  </si>
  <si>
    <t>EF011555-0003</t>
  </si>
  <si>
    <t xml:space="preserve">SIYAWELLA TRAVELLING </t>
  </si>
  <si>
    <t>TRAVELLING AND ACCOMMODATION</t>
  </si>
  <si>
    <t>EF011555-0016</t>
  </si>
  <si>
    <t>03/11/2020</t>
  </si>
  <si>
    <t>October 2020</t>
  </si>
  <si>
    <t>EF011701-0001</t>
  </si>
  <si>
    <t xml:space="preserve">TELKOM </t>
  </si>
  <si>
    <t>EF011702-0001</t>
  </si>
  <si>
    <t>FBE ACCOUNT SEP 20</t>
  </si>
  <si>
    <t>31/12/2020</t>
  </si>
  <si>
    <t>February 2021</t>
  </si>
  <si>
    <t>'JULY - DEC 2020</t>
  </si>
  <si>
    <t>12/01/2021</t>
  </si>
  <si>
    <t>'EF011916-0001</t>
  </si>
  <si>
    <t>FBE ACCCOUNT</t>
  </si>
  <si>
    <t>17/02/2021</t>
  </si>
  <si>
    <t>March 2021</t>
  </si>
  <si>
    <t>EF012152-0007</t>
  </si>
  <si>
    <t>DRIVERS LICENCES</t>
  </si>
  <si>
    <t>billing differences</t>
  </si>
  <si>
    <t>18/02/2021</t>
  </si>
  <si>
    <t>'EF012135-0001</t>
  </si>
  <si>
    <t>'EF012136-0001</t>
  </si>
  <si>
    <t>PREPAID ELECT</t>
  </si>
  <si>
    <t>01/03/2021</t>
  </si>
  <si>
    <t>'EF012168-0002</t>
  </si>
  <si>
    <t>TELEPHONE</t>
  </si>
  <si>
    <t>15/02/2021</t>
  </si>
  <si>
    <t>April 2021</t>
  </si>
  <si>
    <t>EF012239-0002</t>
  </si>
  <si>
    <t xml:space="preserve">'ESKOM </t>
  </si>
  <si>
    <t>15/03/2021</t>
  </si>
  <si>
    <t>'MARCH 2021 INT.</t>
  </si>
  <si>
    <t>16/03/2021</t>
  </si>
  <si>
    <t>'473</t>
  </si>
  <si>
    <t>CREDIT NOTE PASSED</t>
  </si>
  <si>
    <t>01/04/2021</t>
  </si>
  <si>
    <t>EF012269-0001</t>
  </si>
  <si>
    <t xml:space="preserve">'SALA PENSION FUND </t>
  </si>
  <si>
    <t>INTEREST ON ARREARS</t>
  </si>
  <si>
    <t>07/04/2021</t>
  </si>
  <si>
    <t>May 2021</t>
  </si>
  <si>
    <t>'EF012405-0002</t>
  </si>
  <si>
    <t>16/04/2021</t>
  </si>
  <si>
    <t>'EF012335-0001</t>
  </si>
  <si>
    <t>30/10/2020</t>
  </si>
  <si>
    <t>June 2021</t>
  </si>
  <si>
    <t>'OCT 2020 INT.</t>
  </si>
  <si>
    <t>'DEPARTMENT OF WATER AFFAIRS</t>
  </si>
  <si>
    <t>WATER PURCHASES</t>
  </si>
  <si>
    <t>31/10/2020</t>
  </si>
  <si>
    <t>'NHLS EC</t>
  </si>
  <si>
    <t>30/11/2020</t>
  </si>
  <si>
    <t>'NOV 2020 INT.</t>
  </si>
  <si>
    <t>31/01/2021</t>
  </si>
  <si>
    <t>'JAN 2021 INT.</t>
  </si>
  <si>
    <t>28/02/2021</t>
  </si>
  <si>
    <t>'FEB 2021 INT.</t>
  </si>
  <si>
    <t>31/03/2021</t>
  </si>
  <si>
    <t>'MAR 2021 INT.</t>
  </si>
  <si>
    <t>15/04/2021</t>
  </si>
  <si>
    <t>'EF012413-0002</t>
  </si>
  <si>
    <t>30/04/2021</t>
  </si>
  <si>
    <t>'APRIL 2021 INT.</t>
  </si>
  <si>
    <t>'INT JAN21-APR21</t>
  </si>
  <si>
    <t>'AMATOLA WATER-AMANZI</t>
  </si>
  <si>
    <t>07/05/2021</t>
  </si>
  <si>
    <t>'476</t>
  </si>
  <si>
    <t>Irregular expenditure under investigation</t>
  </si>
  <si>
    <t>Disciplinary process initiated against responsible person</t>
  </si>
  <si>
    <t>Criminal chargers laid with SAPS</t>
  </si>
  <si>
    <t>Transferred to receivables for recovery</t>
  </si>
  <si>
    <t>Paid or in process of paying in instalments</t>
  </si>
  <si>
    <t>2017/18 subtotal</t>
  </si>
  <si>
    <t>CFO manual insert</t>
  </si>
  <si>
    <t>Not Paid</t>
  </si>
  <si>
    <t>Interest</t>
  </si>
  <si>
    <t>2018/19 subtotal</t>
  </si>
  <si>
    <t>Interest Credit given to Makana during 2020/21 financial year</t>
  </si>
  <si>
    <t>2019/20 subtotal</t>
  </si>
  <si>
    <t>2020/21 subtotal</t>
  </si>
  <si>
    <t>TOTAL INTEREST CHARGED BY AMATOLA WATER</t>
  </si>
  <si>
    <t>2016/17 subtotal</t>
  </si>
  <si>
    <t>No Interest raised</t>
  </si>
  <si>
    <t>TOTAL INTEREST CHARGED BY AUDITOR GENERAL (after reversals)</t>
  </si>
  <si>
    <t>Reversal of Interest due to settling of Capital Debt</t>
  </si>
  <si>
    <t xml:space="preserve">interest charged on a delayed payment  </t>
  </si>
  <si>
    <t>TOTAL INTEREST CHARGED BY ESKOM (after reversals)</t>
  </si>
  <si>
    <t>2018/19</t>
  </si>
  <si>
    <t>2018/19 Interest charge</t>
  </si>
  <si>
    <t>TOTAL INTEREST CHARGED BY DWS (after reversals)</t>
  </si>
  <si>
    <t>31/05/2021</t>
  </si>
  <si>
    <t>MAY 2021 INT.</t>
  </si>
  <si>
    <t>INTEREST</t>
  </si>
  <si>
    <t>APRIL 2021 INT.</t>
  </si>
  <si>
    <t>MARCH 2021 SMALL INT.</t>
  </si>
  <si>
    <t>FEB 2021 SMALL INT.</t>
  </si>
  <si>
    <t>JAN 2021 SMALL INT.</t>
  </si>
  <si>
    <t>NOV 2021 SMALL INT.</t>
  </si>
  <si>
    <t>OCT 2021 SMALL INT.</t>
  </si>
  <si>
    <t>Requested Interest breakdown as not reflected in our statements for entire year</t>
  </si>
  <si>
    <t>2019/20</t>
  </si>
  <si>
    <t>2019/20 Interest charge</t>
  </si>
  <si>
    <t>TOTAL INTEREST CHARGED BY Other SP's (after reversals)</t>
  </si>
  <si>
    <t>DRIVING LICENCE CARD</t>
  </si>
  <si>
    <t xml:space="preserve">                                         ANNEXURE E - FRUITLESS &amp; WASTEFULL EXPENDITURE FOR 2018/2019/2020/2021
OTHER SERVICE PROVIDERS</t>
  </si>
  <si>
    <t xml:space="preserve">                                         ANNEXURE F - FRUITLESS &amp; WASTEFULL EXPENDITURE FOR 2018/2019/2020/2021
Case requiring further details or investigation</t>
  </si>
  <si>
    <t>ANNEXURE D - FRUITLESS &amp; WASTEFULL EXPENDITURE FOR 2018/2019/2020/2021
ESKOM</t>
  </si>
  <si>
    <t>ANNEXURE C - FRUITLESS &amp; WASTEFULL EXPENDITURE FOR 2018/2019/2020/2021
DEPARTMENT OF WATER &amp; SANITATION</t>
  </si>
  <si>
    <t>ANNEXURE A - FRUITLESS &amp; WASTEFULL EXPENDITURE FOR 2018/2019/2020/2021
AMATOLA WATER</t>
  </si>
  <si>
    <t>ANNEXURE B - FRUITLESS &amp; WASTEFULL EXPENDITURE FOR 2018/2019/2020/2021
AUDITOR GENERAL</t>
  </si>
  <si>
    <t>AG</t>
  </si>
  <si>
    <t>DWS</t>
  </si>
  <si>
    <t>'APR 2021 INT.</t>
  </si>
  <si>
    <t>03/05/2021</t>
  </si>
  <si>
    <t>'MAY 2021 INT.</t>
  </si>
  <si>
    <t>01/06/2021</t>
  </si>
  <si>
    <t>18/06/2021</t>
  </si>
  <si>
    <t>'JUNE 2021 INT.</t>
  </si>
  <si>
    <t>'ESKOM FREE BASIC ELECTRICITY</t>
  </si>
  <si>
    <t>'EF012659-0002</t>
  </si>
  <si>
    <t>30/06/2021</t>
  </si>
  <si>
    <t>July 2021</t>
  </si>
  <si>
    <t>DEPARTMENT OF WATER AFFAIRS</t>
  </si>
  <si>
    <t xml:space="preserve">ESKOM BULK ACCOUNT </t>
  </si>
  <si>
    <t xml:space="preserve">AMATOLA WATER-AMANZI </t>
  </si>
  <si>
    <t xml:space="preserve">DEPARTMENT OF WATER AFFAIRS </t>
  </si>
  <si>
    <t>CRASH TOWING AND RECOVERY</t>
  </si>
  <si>
    <t>ESKOM BULK ACCOUNT BULK ACC</t>
  </si>
  <si>
    <t xml:space="preserve">CRASH TOWING AND RECOVERY </t>
  </si>
  <si>
    <t>FINANCE</t>
  </si>
  <si>
    <t>WASTEFULL</t>
  </si>
  <si>
    <t>TOTAL</t>
  </si>
  <si>
    <t>August</t>
  </si>
  <si>
    <t>Fin Year:</t>
  </si>
  <si>
    <t>From Fiscal:</t>
  </si>
  <si>
    <t>To Fiscal:</t>
  </si>
  <si>
    <t>Item:</t>
  </si>
  <si>
    <t>Expenditure:Interest Dividends and Rent on Land:Interest Paid:Borrowings:Annuity Loans</t>
  </si>
  <si>
    <t>Function:</t>
  </si>
  <si>
    <t>Function:Finance and Administration:Core Function:Finance:Finance (204)</t>
  </si>
  <si>
    <t>Project:</t>
  </si>
  <si>
    <t>Operational:Municipal Running Cost</t>
  </si>
  <si>
    <t>Costing:</t>
  </si>
  <si>
    <t>Costing:Default</t>
  </si>
  <si>
    <t>Funding:</t>
  </si>
  <si>
    <t>Fund:Operational:Revenue:General Revenue:Taxes:Property Rates:Levies</t>
  </si>
  <si>
    <t>Regional:</t>
  </si>
  <si>
    <t>Regional:Regional Identifier:Local Government by Province:Eastern Cape:District Municipalities:DC10 Sarah Baartman:Municipalities:EC104 Makana:Whole of the Municipality</t>
  </si>
  <si>
    <t>Segment:</t>
  </si>
  <si>
    <t>Finance: - Interest Paid</t>
  </si>
  <si>
    <t>Opening for YEAR (2022):</t>
  </si>
  <si>
    <t>Closing for YEAR (2022):</t>
  </si>
  <si>
    <t>Fiscal</t>
  </si>
  <si>
    <t>Trans Date</t>
  </si>
  <si>
    <t>Journal No</t>
  </si>
  <si>
    <t>Remarks</t>
  </si>
  <si>
    <t>Source Code</t>
  </si>
  <si>
    <t>PayDocNo</t>
  </si>
  <si>
    <t>Amount</t>
  </si>
  <si>
    <t>Costing Code</t>
  </si>
  <si>
    <t>Kilometer</t>
  </si>
  <si>
    <t>Fuel Litre</t>
  </si>
  <si>
    <t>OPR</t>
  </si>
  <si>
    <t>Name</t>
  </si>
  <si>
    <t>PostQcdePREFIX</t>
  </si>
  <si>
    <t>PostQcdeCODE</t>
  </si>
  <si>
    <t>InterfaceNo</t>
  </si>
  <si>
    <t>Cbk InterfaceNo</t>
  </si>
  <si>
    <t>VatRate</t>
  </si>
  <si>
    <t>29/07/2021</t>
  </si>
  <si>
    <t>'EF012699-0001</t>
  </si>
  <si>
    <t>'ESKOM SMALL ACCOUNTS ELECTRIC</t>
  </si>
  <si>
    <t>CBK</t>
  </si>
  <si>
    <t>BNKCDE</t>
  </si>
  <si>
    <t>Opening for YEAR (2021):</t>
  </si>
  <si>
    <t>Closing for YEAR (2021):</t>
  </si>
  <si>
    <t>'ESKOM FBE ACCOUNT</t>
  </si>
  <si>
    <t>CRS</t>
  </si>
  <si>
    <t>'</t>
  </si>
  <si>
    <t>'EF011556-0002</t>
  </si>
  <si>
    <t>'1008730A</t>
  </si>
  <si>
    <t>'SIYAWELLA TRAVELLING Accomoda</t>
  </si>
  <si>
    <t>'EF011555-0003</t>
  </si>
  <si>
    <t>'INT JUNE 2020</t>
  </si>
  <si>
    <t>'EF011555-0016</t>
  </si>
  <si>
    <t>'EF011701-0001</t>
  </si>
  <si>
    <t>'TELKOM PTY LTD TELEPHONES</t>
  </si>
  <si>
    <t>'EF011702-0001</t>
  </si>
  <si>
    <t>'ESKOM FBE ACCOUNT FBE SEP 202</t>
  </si>
  <si>
    <t>'AMATOLA WATER-AMANZI INTEREST</t>
  </si>
  <si>
    <t>'ESKOM FBE FBE ELECTRICITY</t>
  </si>
  <si>
    <t>'INT. 148</t>
  </si>
  <si>
    <t xml:space="preserve">'DRIVING LICENCE CARD ACCOUNT </t>
  </si>
  <si>
    <t>'EF012152-0007</t>
  </si>
  <si>
    <t>'ESKOM FBE FREE BASIC ELECTRIC</t>
  </si>
  <si>
    <t>'ESKOM PREPAID ELECTRICITY</t>
  </si>
  <si>
    <t>'TELKOM SA LTD TELEPHONES</t>
  </si>
  <si>
    <t>'EF012239-0002</t>
  </si>
  <si>
    <t>'ESKOM CREDIT NOTE PASSED</t>
  </si>
  <si>
    <t>'EF012269-0001</t>
  </si>
  <si>
    <t>'SALA PENSION FUND INTEREST</t>
  </si>
  <si>
    <t>'ESKOM BULK ACCOUNT BULK PURCH</t>
  </si>
  <si>
    <t xml:space="preserve">'ESKOM FBE ACCOUNT FREE BASIC </t>
  </si>
  <si>
    <t>'DEPARTMENT OF WATER AFFAIRS I</t>
  </si>
  <si>
    <t>'NHLS EC SAMPLING</t>
  </si>
  <si>
    <t>'ESKOM BULK ACCOUNT INTEREST</t>
  </si>
  <si>
    <t xml:space="preserve">'CRASH TOWING AND RECOVERY CC </t>
  </si>
  <si>
    <t>'EF012703-0002</t>
  </si>
  <si>
    <t>2021/13</t>
  </si>
  <si>
    <t>09/07/2021</t>
  </si>
  <si>
    <t>'000001708</t>
  </si>
  <si>
    <t>'AUDITOR-GENERAL</t>
  </si>
  <si>
    <t>P13JRN</t>
  </si>
  <si>
    <t>EAN</t>
  </si>
  <si>
    <t>DEAN BODILL</t>
  </si>
  <si>
    <t>'000001711</t>
  </si>
  <si>
    <t>'AMATOLA WATER JUNE 2021</t>
  </si>
  <si>
    <t>'INTEREST REVERSED DEC 20</t>
  </si>
  <si>
    <t>'000001702</t>
  </si>
  <si>
    <t>'DWAF INTEREST JUNE 2021</t>
  </si>
  <si>
    <t>'000001713</t>
  </si>
  <si>
    <t>'BATE CHUBB &amp; ASSOCIATES</t>
  </si>
  <si>
    <t xml:space="preserve">'ESKOM SMALL ACCOUNTS </t>
  </si>
  <si>
    <t>INTEREST REVERSED</t>
  </si>
  <si>
    <t xml:space="preserve">interest charged on an delayed payment reversed  </t>
  </si>
  <si>
    <t>Function:Finance and Administration:Core Function:Finance: Finance (204)</t>
  </si>
  <si>
    <t>31/07/2021</t>
  </si>
  <si>
    <t>'JULY 2021 INT.</t>
  </si>
  <si>
    <t>25/08/2021</t>
  </si>
  <si>
    <t>'EF012761-0001</t>
  </si>
  <si>
    <t>26/08/2021</t>
  </si>
  <si>
    <t>'EF012775-0001</t>
  </si>
  <si>
    <t>'ESKOM FBE ACCOUNT JULY 2021</t>
  </si>
  <si>
    <t>September</t>
  </si>
  <si>
    <t xml:space="preserve">'DEPARTMENT OF WATER AFFAIRS </t>
  </si>
  <si>
    <t>'ESKOM SMALL ACCOUNTS</t>
  </si>
  <si>
    <t>'ESKOM FBE</t>
  </si>
  <si>
    <t>INTEREST July Account</t>
  </si>
  <si>
    <t>December</t>
  </si>
  <si>
    <t>04/11/2021</t>
  </si>
  <si>
    <t>'EF012918-0001</t>
  </si>
  <si>
    <t>'ESKOM FBE ACCOUNT INTEREST</t>
  </si>
  <si>
    <t>INTEREST October Account</t>
  </si>
  <si>
    <t>02/12/2021</t>
  </si>
  <si>
    <t>'EF012938-0001</t>
  </si>
  <si>
    <t>'WHEELDON RUSHMERE &amp; COLE INTE</t>
  </si>
  <si>
    <t>'EF012997-0001</t>
  </si>
  <si>
    <t>'X NGQOYIYA STIPEND</t>
  </si>
  <si>
    <t>'EF013001-0001</t>
  </si>
  <si>
    <t>'ESKOM SMALL ACCOUNTS INTEREST</t>
  </si>
  <si>
    <t>'EF013001-0003</t>
  </si>
  <si>
    <t>'EF013001-0004</t>
  </si>
  <si>
    <t>03/12/2021</t>
  </si>
  <si>
    <t>'EF013017-0001</t>
  </si>
  <si>
    <t>'GOODHOPE CYCLE &amp; KEYS SERVICE</t>
  </si>
  <si>
    <t xml:space="preserve">'WHEELDON RUSHMERE &amp; COLE </t>
  </si>
  <si>
    <t>STIPEND PAID TO INCORRECT ACCOUNT</t>
  </si>
  <si>
    <t>TENDER BOX LOCK OPENED</t>
  </si>
  <si>
    <t>05/01/2022</t>
  </si>
  <si>
    <t>'EF013040-0001</t>
  </si>
  <si>
    <t>January</t>
  </si>
  <si>
    <t>Locksmith had to unlock Tender Box as SCM staff on leave with key</t>
  </si>
  <si>
    <t>SCM</t>
  </si>
  <si>
    <t xml:space="preserve">Interest charged on an delayed payment reversed  </t>
  </si>
  <si>
    <t>Expenditure:Interest</t>
  </si>
  <si>
    <t xml:space="preserve"> Dividends and Rent on Land:Interest Paid:Borrowings:Annuity Loans</t>
  </si>
  <si>
    <t>105444.15</t>
  </si>
  <si>
    <t>144.32</t>
  </si>
  <si>
    <t>232031.85</t>
  </si>
  <si>
    <t>126.35</t>
  </si>
  <si>
    <t>1758.37</t>
  </si>
  <si>
    <t>136.29</t>
  </si>
  <si>
    <t>7202.37</t>
  </si>
  <si>
    <t>481.9</t>
  </si>
  <si>
    <t>726.59</t>
  </si>
  <si>
    <t>-153285.74</t>
  </si>
  <si>
    <t>31/01/2022</t>
  </si>
  <si>
    <t>'EF013050-0002</t>
  </si>
  <si>
    <t>1090.15</t>
  </si>
  <si>
    <t>'EF013071-0001</t>
  </si>
  <si>
    <t>706.33</t>
  </si>
  <si>
    <t>'EF013071-0002</t>
  </si>
  <si>
    <t>515.52</t>
  </si>
  <si>
    <t>28/02/2022</t>
  </si>
  <si>
    <t>'EF013153-0008</t>
  </si>
  <si>
    <t>8390.78</t>
  </si>
  <si>
    <t>'EF013153-0009</t>
  </si>
  <si>
    <t>2832.78</t>
  </si>
  <si>
    <t>March</t>
  </si>
  <si>
    <t xml:space="preserve">ESKOM FBE ACCOUNT </t>
  </si>
  <si>
    <t xml:space="preserve"> INTEREST</t>
  </si>
  <si>
    <t xml:space="preserve">SALA PENSION FUND </t>
  </si>
  <si>
    <t>2021/2022</t>
  </si>
  <si>
    <t>JULY 2021 INT,</t>
  </si>
  <si>
    <t>07/03/2022</t>
  </si>
  <si>
    <t>'EF013157-0006</t>
  </si>
  <si>
    <t>'TELKOM SA LTD INTEREST</t>
  </si>
  <si>
    <t>'EF013157-0002</t>
  </si>
  <si>
    <t>'ESKOM SMALL ACCOUNT INTEREST</t>
  </si>
  <si>
    <t>'EF013157-0003</t>
  </si>
  <si>
    <t>'EF013157-0004</t>
  </si>
  <si>
    <t>14/03/2022</t>
  </si>
  <si>
    <t>'EF013158-0033</t>
  </si>
  <si>
    <t>2022/03,14/03/2022,'EF013158-0033,"'ESKOM FBE ACCOUNT INTEREST",CBK,'EF013158-0033,4900,68,,,,,,BNKCDE,,1328,,,</t>
  </si>
  <si>
    <t>April</t>
  </si>
  <si>
    <t>'TELKOM SA LTD</t>
  </si>
  <si>
    <t xml:space="preserve">'ESKOM SMALL ACCOUNT </t>
  </si>
  <si>
    <t xml:space="preserve">'ESKOM FBE ACCOUNT </t>
  </si>
  <si>
    <t>153633.75</t>
  </si>
  <si>
    <t>29/04/2022</t>
  </si>
  <si>
    <t>'TO001322</t>
  </si>
  <si>
    <t>'INTEREST</t>
  </si>
  <si>
    <t>11/05/2022</t>
  </si>
  <si>
    <t>'EF013178-0013</t>
  </si>
  <si>
    <t>'EF013178-0015</t>
  </si>
  <si>
    <t>'ESKOM FBE INTEREST</t>
  </si>
  <si>
    <t>'EF013178-0016</t>
  </si>
  <si>
    <t>'EF013178-0017</t>
  </si>
  <si>
    <t>'EF013178-0018</t>
  </si>
  <si>
    <t>2022/05,11/05/2022,'EF013178-0018,"'ESKOM SMALL ACCOUNTS INTEREST",CBK,'EF013178-0018,715.41,,,,,,BNKCDE,,1352,,,</t>
  </si>
  <si>
    <t>June</t>
  </si>
  <si>
    <t>TO001322</t>
  </si>
  <si>
    <t xml:space="preserve">'ESKOM BULK ACCOUNT </t>
  </si>
  <si>
    <t xml:space="preserve">'ESKOM FBE </t>
  </si>
  <si>
    <t>Opening balance</t>
  </si>
  <si>
    <t>Added</t>
  </si>
  <si>
    <t>1/7/2020</t>
  </si>
  <si>
    <t>20/21</t>
  </si>
  <si>
    <t>Closing Balance</t>
  </si>
  <si>
    <t>30/6/2021</t>
  </si>
  <si>
    <t>Amatola</t>
  </si>
  <si>
    <t>Other SP's</t>
  </si>
  <si>
    <t>Further investigation</t>
  </si>
  <si>
    <t>Summary of Fruitless and Wasteful Expenditure in 20_21 AFS</t>
  </si>
  <si>
    <t>Balance remaining</t>
  </si>
  <si>
    <t>ADDED DETAIL</t>
  </si>
  <si>
    <t xml:space="preserve">                                              RECONCILIATION: FRUITLESS &amp; WASTEFULL EXPENDITURE FOR 2016/2017</t>
  </si>
  <si>
    <t>PAYMENT VOUCHER</t>
  </si>
  <si>
    <t>Opening Balance</t>
  </si>
  <si>
    <t>From AFS 2015/2016</t>
  </si>
  <si>
    <t>12/07/2016</t>
  </si>
  <si>
    <t>July 16</t>
  </si>
  <si>
    <t>28/07/2016</t>
  </si>
  <si>
    <t>06/07/2016</t>
  </si>
  <si>
    <t>31/08/2016</t>
  </si>
  <si>
    <t>Sept 16</t>
  </si>
  <si>
    <t>12/09/2016</t>
  </si>
  <si>
    <t>26/09/2016</t>
  </si>
  <si>
    <t>27/09/2016</t>
  </si>
  <si>
    <t>Óct 16</t>
  </si>
  <si>
    <t>30/09/2016</t>
  </si>
  <si>
    <t>21/10/2016</t>
  </si>
  <si>
    <t>Nov 16</t>
  </si>
  <si>
    <t>28/10/2016</t>
  </si>
  <si>
    <t>10/10/2016</t>
  </si>
  <si>
    <t>Dec 16</t>
  </si>
  <si>
    <t>10/11/2016</t>
  </si>
  <si>
    <t>24/11/2016</t>
  </si>
  <si>
    <t>31/07/2016</t>
  </si>
  <si>
    <t>Jan 17</t>
  </si>
  <si>
    <t>30/11/2016</t>
  </si>
  <si>
    <t>08/12/2016</t>
  </si>
  <si>
    <t>22/12/2016</t>
  </si>
  <si>
    <t>31/12/2016</t>
  </si>
  <si>
    <t>12/01/2017</t>
  </si>
  <si>
    <t>31/01/2017</t>
  </si>
  <si>
    <t>Feb 17</t>
  </si>
  <si>
    <t>March 17</t>
  </si>
  <si>
    <t>28/02/2017</t>
  </si>
  <si>
    <t>10/03/2017</t>
  </si>
  <si>
    <t>13/03/2017</t>
  </si>
  <si>
    <t>11/04/2017</t>
  </si>
  <si>
    <t>April 17</t>
  </si>
  <si>
    <t>30/04/2017</t>
  </si>
  <si>
    <t>AG RECON 2016</t>
  </si>
  <si>
    <t>31/03/2017</t>
  </si>
  <si>
    <t>May 17</t>
  </si>
  <si>
    <t>Dept of Water</t>
  </si>
  <si>
    <t>24/05/2017</t>
  </si>
  <si>
    <t>31/05/2017</t>
  </si>
  <si>
    <t>June 17</t>
  </si>
  <si>
    <t>EF008400-0001</t>
  </si>
  <si>
    <t>26/06/2017</t>
  </si>
  <si>
    <t>Solstice Networks</t>
  </si>
  <si>
    <t>Total</t>
  </si>
  <si>
    <t>GL Total</t>
  </si>
  <si>
    <t>Opening Balance as per AFS 15/16</t>
  </si>
  <si>
    <t>Reversal of interest</t>
  </si>
  <si>
    <t>Journal to be done</t>
  </si>
  <si>
    <t>Written off by Council Resolution C9.1 - November 16</t>
  </si>
  <si>
    <t>Preparer:</t>
  </si>
  <si>
    <t>___________________________</t>
  </si>
  <si>
    <t>Reviewer:</t>
  </si>
  <si>
    <t>2445091.68</t>
  </si>
  <si>
    <t>31/08/2021</t>
  </si>
  <si>
    <t>'AUG 2021 INT.</t>
  </si>
  <si>
    <t>30/09/2021</t>
  </si>
  <si>
    <t>'SEPT 2021 INT.</t>
  </si>
  <si>
    <t>31/10/2021</t>
  </si>
  <si>
    <t>'FC 66036</t>
  </si>
  <si>
    <t>'AUDITOR-GENERAL AUDIT FEES</t>
  </si>
  <si>
    <t>'OCT 2021 INT.</t>
  </si>
  <si>
    <t>30/11/2021</t>
  </si>
  <si>
    <t>'FC 66616</t>
  </si>
  <si>
    <t>'NOV 2021 INT.</t>
  </si>
  <si>
    <t>31/12/2021</t>
  </si>
  <si>
    <t>'FC 67198</t>
  </si>
  <si>
    <t>'DEC 2021 INT.</t>
  </si>
  <si>
    <t>'FC 67793</t>
  </si>
  <si>
    <t>'JAN 2022 INT.</t>
  </si>
  <si>
    <t>01/02/2022</t>
  </si>
  <si>
    <t>'INA ..74959</t>
  </si>
  <si>
    <t>'MUNSOFT (PTY) LTD PROFESSIONA</t>
  </si>
  <si>
    <t>02/02/2022</t>
  </si>
  <si>
    <t>'FC 68374</t>
  </si>
  <si>
    <t>'FEB 2022 INT.</t>
  </si>
  <si>
    <t>01/03/2022</t>
  </si>
  <si>
    <t>31/03/2022</t>
  </si>
  <si>
    <t>'FC 68922</t>
  </si>
  <si>
    <t>'MARCH 2022 INT.</t>
  </si>
  <si>
    <t>01/04/2022</t>
  </si>
  <si>
    <t>'MARCH INT.</t>
  </si>
  <si>
    <t>11/04/2022</t>
  </si>
  <si>
    <t>'INA ..75783</t>
  </si>
  <si>
    <t>30/04/2022</t>
  </si>
  <si>
    <t>'FC 69474</t>
  </si>
  <si>
    <t>'APR 2022 INT.</t>
  </si>
  <si>
    <t>'INA.75907</t>
  </si>
  <si>
    <t>04/05/2022</t>
  </si>
  <si>
    <t>10/05/2022</t>
  </si>
  <si>
    <t>'INA ..76041</t>
  </si>
  <si>
    <t>31/05/2022</t>
  </si>
  <si>
    <t>'FC 70040</t>
  </si>
  <si>
    <t>'MAY 2022 INT.</t>
  </si>
  <si>
    <t>'ESKOM BULK ACCOUNT ESKOM BULK</t>
  </si>
  <si>
    <t>17/06/2022</t>
  </si>
  <si>
    <t>'EF013222-0012</t>
  </si>
  <si>
    <t>'DOHS INTEREST</t>
  </si>
  <si>
    <t>23/06/2022</t>
  </si>
  <si>
    <t>'EF013228-0002</t>
  </si>
  <si>
    <t>'ESKOM SMALL ACCOUNTS ESKOM SM</t>
  </si>
  <si>
    <t>30/06/2022</t>
  </si>
  <si>
    <t>'FC70615</t>
  </si>
  <si>
    <t>'JUNE 2022 INT.</t>
  </si>
  <si>
    <t>2022/06,30/06/2022,'JUNE 2022 INT.,"'ESKOM BULK ACCOUNT BULK PURCH",CRS,',505103.29,,,,,,,,1294,,,</t>
  </si>
  <si>
    <t>July</t>
  </si>
  <si>
    <t xml:space="preserve">MUNSOFT (PTY) LTD </t>
  </si>
  <si>
    <t>DOHS INTEREST EARNED ON UNSPENT GRANT</t>
  </si>
  <si>
    <t xml:space="preserve">Interest charged on an delayed payment  </t>
  </si>
  <si>
    <t>Interest earned on unspent, invested funds paid to DoHS</t>
  </si>
  <si>
    <t>Opening for YEAR (2023):</t>
  </si>
  <si>
    <t>Closing for YEAR (2023):</t>
  </si>
  <si>
    <t>19931.21</t>
  </si>
  <si>
    <t>05/09/2022</t>
  </si>
  <si>
    <t>'EF013269-0035</t>
  </si>
  <si>
    <t>77.85</t>
  </si>
  <si>
    <t>'EF013269-0036</t>
  </si>
  <si>
    <t>1937.37</t>
  </si>
  <si>
    <t>'EF013269-0037</t>
  </si>
  <si>
    <t>4734.16</t>
  </si>
  <si>
    <t>'EF013269-0038</t>
  </si>
  <si>
    <t>2718.21</t>
  </si>
  <si>
    <t>'EF013269-0039</t>
  </si>
  <si>
    <t>10463.62</t>
  </si>
  <si>
    <t>2022/08,05/09/2022,'EF013269-0039,"'ESKOM FBE ACCOUNT INTEREST",CBK,'EF013269-0039,10463.62,,,,,,BNKCDE,,1457,,,</t>
  </si>
  <si>
    <t>2022/10</t>
  </si>
  <si>
    <t>'412139253(INTEREST)</t>
  </si>
  <si>
    <t>'DEPARTMENT OF WATER AFFAIRS B</t>
  </si>
  <si>
    <t>'985499322986 INTERES</t>
  </si>
  <si>
    <t>'ESKOM BULK ACCOUNT ESKOM INTE</t>
  </si>
  <si>
    <t>'412144094(INTEREST)</t>
  </si>
  <si>
    <t>'985227352677 IN TERE</t>
  </si>
  <si>
    <t>'985909418359 I NTERE</t>
  </si>
  <si>
    <t>'EF013307-0023</t>
  </si>
  <si>
    <t>31/08/2022</t>
  </si>
  <si>
    <t>November</t>
  </si>
  <si>
    <t>31/07/2022</t>
  </si>
  <si>
    <t>985499322986 INTERES</t>
  </si>
  <si>
    <t>2022/2023</t>
  </si>
  <si>
    <t>ESKOM FBE ACCOUNT</t>
  </si>
  <si>
    <t>1978653.89</t>
  </si>
  <si>
    <t>25168.7</t>
  </si>
  <si>
    <t>01/08/2022</t>
  </si>
  <si>
    <t>383635.4</t>
  </si>
  <si>
    <t>24290.94</t>
  </si>
  <si>
    <t>912226.24</t>
  </si>
  <si>
    <t>30/09/2022</t>
  </si>
  <si>
    <t>610585.3</t>
  </si>
  <si>
    <t>02/11/2022</t>
  </si>
  <si>
    <t>920.11</t>
  </si>
  <si>
    <t>16/11/2022</t>
  </si>
  <si>
    <t>'EF013326-0015</t>
  </si>
  <si>
    <t>'DBSA-OCT 2022 DBSA-OCT 2022</t>
  </si>
  <si>
    <t>1638.27</t>
  </si>
  <si>
    <t>01/12/2022</t>
  </si>
  <si>
    <t>'EF013333-0021</t>
  </si>
  <si>
    <t>257.72</t>
  </si>
  <si>
    <t>DBSA-OCT 2022</t>
  </si>
  <si>
    <t>2655028.51</t>
  </si>
  <si>
    <t>02/12/2022</t>
  </si>
  <si>
    <t>'NOVEMBER2022- INTERE</t>
  </si>
  <si>
    <t>675274.02</t>
  </si>
  <si>
    <t>14/12/2022</t>
  </si>
  <si>
    <t>'EF013346-0009</t>
  </si>
  <si>
    <t>1100.6</t>
  </si>
  <si>
    <t>January 2023</t>
  </si>
  <si>
    <t>December 2022</t>
  </si>
  <si>
    <t>NOV2022- INTEREST</t>
  </si>
  <si>
    <t>'ESKOM BULK ACCOUNT</t>
  </si>
  <si>
    <t>2655198.06</t>
  </si>
  <si>
    <t>26/01/2023</t>
  </si>
  <si>
    <t>'EF013358-0005</t>
  </si>
  <si>
    <t>169.55</t>
  </si>
  <si>
    <t>2023/01,26/01/2023,'EF013358-0005,"'ESKOM SMALL ACCOUNTS INTEREST",CBK,'EF013358-0005,169.55,,,,,,BNKCDE,,1553,,,</t>
  </si>
  <si>
    <t>February 2023</t>
  </si>
  <si>
    <t>2724540.73</t>
  </si>
  <si>
    <t>03/03/2023</t>
  </si>
  <si>
    <t>'985946773974 INT 2</t>
  </si>
  <si>
    <t>19731.83</t>
  </si>
  <si>
    <t>27/03/2023</t>
  </si>
  <si>
    <t>'EF013382-0003</t>
  </si>
  <si>
    <t>147.84</t>
  </si>
  <si>
    <t>29/03/2023</t>
  </si>
  <si>
    <t>'985946773974 INT</t>
  </si>
  <si>
    <t>2023/03,29/03/2023,'985946773974 INT,"'ESKOM BULK ACCOUNT ESKOM INTE",CRS,',49463,,,,,,,,1478,,,</t>
  </si>
  <si>
    <t>April 2023</t>
  </si>
  <si>
    <t>30/06/2023</t>
  </si>
  <si>
    <t>'000002160</t>
  </si>
  <si>
    <t>'Re-allocation of interest</t>
  </si>
  <si>
    <t>CURJRN</t>
  </si>
  <si>
    <t>-2722902.46</t>
  </si>
  <si>
    <t>2023/06,30/06/2023,'000002160,"'Re-allocation of interest",CURJRN,',-2722902.46,,,,EAN,DEAN BODILL,,,,,,</t>
  </si>
  <si>
    <t>June 2023</t>
  </si>
  <si>
    <t>RE-ALLOCATION OF INTEREST</t>
  </si>
  <si>
    <t>INTEREST REALLOCATED</t>
  </si>
  <si>
    <t>DBSA</t>
  </si>
  <si>
    <t>184951.13</t>
  </si>
  <si>
    <t>2023/13</t>
  </si>
  <si>
    <t>'000002197</t>
  </si>
  <si>
    <t>'Correction of DBSA intere</t>
  </si>
  <si>
    <t>183110.28</t>
  </si>
  <si>
    <t>'000002199</t>
  </si>
  <si>
    <t>'000002203</t>
  </si>
  <si>
    <t>183312.86</t>
  </si>
  <si>
    <t>'000002198</t>
  </si>
  <si>
    <t>-183110.28</t>
  </si>
  <si>
    <t>SBA</t>
  </si>
  <si>
    <t>SIBABALWE MGANGATHO</t>
  </si>
  <si>
    <t>'000002204</t>
  </si>
  <si>
    <t>July 2023</t>
  </si>
  <si>
    <t>CORRECTION OF DBSA INTEREST</t>
  </si>
  <si>
    <t>Interest corrected</t>
  </si>
  <si>
    <t>From Fiscal:,,To Fiscal:,</t>
  </si>
  <si>
    <t>Item:,Expenditure:Interest, Dividends and Rent on Land:Interest Paid:Borrowings:Annuity Loans</t>
  </si>
  <si>
    <t>Function:,Function:Finance and Administration:Core Function:Finance:Finance (204)</t>
  </si>
  <si>
    <t>Project:,Operational:Municipal Running Cost</t>
  </si>
  <si>
    <t>Costing:,Costing:Default</t>
  </si>
  <si>
    <t>Funding:,Fund:Operational:Revenue:General Revenue:Taxes:Property Rates:Levies</t>
  </si>
  <si>
    <t>Regional:,Regional:Regional Identifier:Local Government by Province:Eastern Cape:District Municipalities:DC10 Sarah Baartman:Municipalities:EC104 Makana:Whole of the Municipality,</t>
  </si>
  <si>
    <t>Segment:,Finance: - Interest Paid,</t>
  </si>
  <si>
    <t>Fiscal,Trans Date,Journal No,Remarks,Source Code,PayDocNo,Amount,Costing Code,Kilometer,Fuel Litre,OPR,Name,PostQcdePREFIX,PostQcdeCODE,InterfaceNo,Cbk InterfaceNo,VatRate</t>
  </si>
  <si>
    <t>2023/13,30/06/2023,'000002204,"'Correction of DBSA intere",P13JRN,',-183110.28,,,,SBA,SIBABALWE MGANGATHO,,,,,,</t>
  </si>
  <si>
    <t>Fin Year:,2024</t>
  </si>
  <si>
    <t>Opening for YEAR (2024):,,,Closing for YEAR (2024):,</t>
  </si>
  <si>
    <t>2017/2018</t>
  </si>
  <si>
    <t>08/06/2023</t>
  </si>
  <si>
    <t>Inv 104557</t>
  </si>
  <si>
    <t>09/06/2023</t>
  </si>
  <si>
    <t>LADIES PPE LOST</t>
  </si>
  <si>
    <t>ALL BLACK AGENCIES</t>
  </si>
  <si>
    <t>MS P KALIPA</t>
  </si>
  <si>
    <t>Overalls and safety boots lost</t>
  </si>
  <si>
    <t>2023/06,06/07/2023,'596,"'AUDITOR-GENERAL CREDIT NOTE P",CRS,',-13124.87,,,,,,,,1538,,,</t>
  </si>
  <si>
    <t xml:space="preserve"> Dividends and Rent on Land:Interest Paid:Overdue Accounts</t>
  </si>
  <si>
    <t>Interest on Overdue accounts</t>
  </si>
  <si>
    <t>7161779.8</t>
  </si>
  <si>
    <t>30/11/2022</t>
  </si>
  <si>
    <t>'FC-73387</t>
  </si>
  <si>
    <t>'AUDITOR-GENERAL INTEREST AUDI</t>
  </si>
  <si>
    <t>30/01/2023</t>
  </si>
  <si>
    <t>'EF013364-0001</t>
  </si>
  <si>
    <t>01/03/2023</t>
  </si>
  <si>
    <t>'EF013368-0033</t>
  </si>
  <si>
    <t>'ESKOM FBE ACCOUNT ESKOM FBE A</t>
  </si>
  <si>
    <t>'EF013368-0038</t>
  </si>
  <si>
    <t>07/03/2023</t>
  </si>
  <si>
    <t>'EF013375-0002</t>
  </si>
  <si>
    <t>'SIYAWELLA TRAVELS SIYAWELLA T</t>
  </si>
  <si>
    <t>03/02/2023</t>
  </si>
  <si>
    <t>'985281837366 INT</t>
  </si>
  <si>
    <t>'985946773974 INT.</t>
  </si>
  <si>
    <t>31/03/2023</t>
  </si>
  <si>
    <t>'985385098319 INTERES</t>
  </si>
  <si>
    <t>04/05/2023</t>
  </si>
  <si>
    <t>'985746779830 interes</t>
  </si>
  <si>
    <t>'985249801582 INTERES</t>
  </si>
  <si>
    <t>06/07/2023</t>
  </si>
  <si>
    <t>'596</t>
  </si>
  <si>
    <t>'AUDITOR-GENERAL CREDIT NOTE P</t>
  </si>
  <si>
    <t>Interest reallocated to new item</t>
  </si>
  <si>
    <t>Interest reallocated from old item. Difference R67385,25 from Water Stock</t>
  </si>
  <si>
    <t>INTEREST IN NR 341 REVERSED BY CREDIT NOTE</t>
  </si>
  <si>
    <t>Interest charged, now reversed</t>
  </si>
  <si>
    <t>2023/07,01/08/2023,'985059987985.,"'ESKOM BULK ACCOUNT bulk elect",CRS,',853193.43,,,,,,,,1573,,,</t>
  </si>
  <si>
    <t>Opening for YEAR (2024):</t>
  </si>
  <si>
    <t>Closing for YEAR (2024):</t>
  </si>
  <si>
    <t>854410.96</t>
  </si>
  <si>
    <t>'855876903036.</t>
  </si>
  <si>
    <t>'ESKOM SMALL ACCOUNTS interest</t>
  </si>
  <si>
    <t>'855876903036..</t>
  </si>
  <si>
    <t>11/07/2023</t>
  </si>
  <si>
    <t>'612572296643.</t>
  </si>
  <si>
    <t>24/07/2023</t>
  </si>
  <si>
    <t>'919154091026.</t>
  </si>
  <si>
    <t>01/08/2023</t>
  </si>
  <si>
    <t>'985059987985.</t>
  </si>
  <si>
    <t>'ESKOM BULK ACCOUNT bulk elect</t>
  </si>
  <si>
    <t xml:space="preserve">Interest charged on a delayed payment  </t>
  </si>
  <si>
    <t>Interest charged on a delayed payment. FNB to investigate</t>
  </si>
  <si>
    <t>7194279.48</t>
  </si>
  <si>
    <t>'000002279</t>
  </si>
  <si>
    <t>'Reclassification of eskom</t>
  </si>
  <si>
    <t>'Correcting  FBE payments</t>
  </si>
  <si>
    <t>14/07/2023</t>
  </si>
  <si>
    <t>'000002333</t>
  </si>
  <si>
    <t>'Amatola Water interest</t>
  </si>
  <si>
    <t>'NHLS</t>
  </si>
  <si>
    <t>2023/13,14/07/2023,'000002333,"'NHLS",P13JRN,',64.12,,,,SBA,SIBABALWE MGANGATHO,,,,,,</t>
  </si>
  <si>
    <t>August 2023</t>
  </si>
  <si>
    <t>'Reclassification of ESKOM</t>
  </si>
  <si>
    <t>ESKOM FBE</t>
  </si>
  <si>
    <t>Incorrectly posted as interest</t>
  </si>
  <si>
    <t>NOT INTEREST</t>
  </si>
  <si>
    <t>7144819.84</t>
  </si>
  <si>
    <t>'000002323</t>
  </si>
  <si>
    <t>'Reclasiffication of WRL f</t>
  </si>
  <si>
    <t>8022640.29</t>
  </si>
  <si>
    <t>'000002342</t>
  </si>
  <si>
    <t>'Department of Water</t>
  </si>
  <si>
    <t>2023/13,14/07/2023,'000002342,"'Department of Water",P13JRN,',-2451393,,,,SBA,SIBABALWE MGANGATHO,,,,,,</t>
  </si>
  <si>
    <t>2022/13</t>
  </si>
  <si>
    <t>'000002045</t>
  </si>
  <si>
    <t>'Unwinding of interest on</t>
  </si>
  <si>
    <t>NQA</t>
  </si>
  <si>
    <t>NQABA MDALA</t>
  </si>
  <si>
    <t>'000001890</t>
  </si>
  <si>
    <t>'ESKOM SMALL ACCOUNT</t>
  </si>
  <si>
    <t>'000001928</t>
  </si>
  <si>
    <t>'000001929</t>
  </si>
  <si>
    <t>'000001931</t>
  </si>
  <si>
    <t>'AUDITOR-GENERAL AUDIT FEE</t>
  </si>
  <si>
    <t>'ESKOM BULK ACCOUNT BULK P</t>
  </si>
  <si>
    <t>'SALA PENSION FUND INTERES</t>
  </si>
  <si>
    <t>'ESKOM FBE ACCOUNT INTERES</t>
  </si>
  <si>
    <t>'ESKOM SMALL ACCOUNTS INTE</t>
  </si>
  <si>
    <t>'DEPARTMENT OF WATER AFFAI</t>
  </si>
  <si>
    <t>'ESKOM BULK ACCOUNT INTERE</t>
  </si>
  <si>
    <t>'AMATOLA WATER-AMANZI INTE</t>
  </si>
  <si>
    <t>'GOODHOPE CYCLE &amp; KEYS SER</t>
  </si>
  <si>
    <t>'ESKOM SMALL ACCOUNTS ELEC</t>
  </si>
  <si>
    <t>'ESKOM SMALL ACCOUNTS ESKO</t>
  </si>
  <si>
    <t>'ESKOM FBE ACCOUNT JULY 20</t>
  </si>
  <si>
    <t>'MUNSOFT (PTY) LTD PROFESS</t>
  </si>
  <si>
    <t>'ESKOM SMALL ACCOUNT INTER</t>
  </si>
  <si>
    <t>'ESKOM BULK ACCOUNT ESKOM</t>
  </si>
  <si>
    <t>'WHEELDON RUSHMERE &amp; COLE</t>
  </si>
  <si>
    <t>2022/15</t>
  </si>
  <si>
    <t>18/05/2023</t>
  </si>
  <si>
    <t>'578</t>
  </si>
  <si>
    <t>'INA 74959 INV REF INA ..7</t>
  </si>
  <si>
    <t>MIC</t>
  </si>
  <si>
    <t>MICHELLE JACOBS</t>
  </si>
  <si>
    <t>'579</t>
  </si>
  <si>
    <t>'INA 75783 INV REF INA ..7</t>
  </si>
  <si>
    <t>'580</t>
  </si>
  <si>
    <t>'INA76041 INV REF INA ..76</t>
  </si>
  <si>
    <t>2022/15,18/05/2023,'580,"'INA76041 INV REF INA ..76",CRS,',-4589.2,,,,MIC,MICHELLE JACOBS,,,1505,,,</t>
  </si>
  <si>
    <t>Reversed</t>
  </si>
  <si>
    <t>2023/2024</t>
  </si>
  <si>
    <t>2177782.75</t>
  </si>
  <si>
    <t>'EF013452-0019</t>
  </si>
  <si>
    <t>'EF013452-0025</t>
  </si>
  <si>
    <t>18/08/2023</t>
  </si>
  <si>
    <t>'883552650107.</t>
  </si>
  <si>
    <t>'ESKOM arrears</t>
  </si>
  <si>
    <t>'883552650107..</t>
  </si>
  <si>
    <t>'ESKOM ARREARS</t>
  </si>
  <si>
    <t>'EF013475-0004</t>
  </si>
  <si>
    <t>01/09/2023</t>
  </si>
  <si>
    <t>'985309652705</t>
  </si>
  <si>
    <t>18/09/2023</t>
  </si>
  <si>
    <t>'883522208973.</t>
  </si>
  <si>
    <t>19/09/2023</t>
  </si>
  <si>
    <t>'634</t>
  </si>
  <si>
    <t xml:space="preserve">'ESKOM CREDIT NOTE PASSED INV </t>
  </si>
  <si>
    <t>2023/09,19/09/2023,'634,"'ESKOM CREDIT NOTE PASSED INV ",CRS,',-170.98,,,,,,,,1630,,15,</t>
  </si>
  <si>
    <t>October 2023</t>
  </si>
  <si>
    <t>883552650107</t>
  </si>
  <si>
    <t>883522208973</t>
  </si>
  <si>
    <t>855876903036</t>
  </si>
  <si>
    <t>612572296643</t>
  </si>
  <si>
    <t>919154091026</t>
  </si>
  <si>
    <t>985059987985</t>
  </si>
  <si>
    <t>'ESKOM</t>
  </si>
  <si>
    <t>2178024.46</t>
  </si>
  <si>
    <t>49.77</t>
  </si>
  <si>
    <t>8.05</t>
  </si>
  <si>
    <t>1041.15</t>
  </si>
  <si>
    <t>118.56</t>
  </si>
  <si>
    <t>853193.43</t>
  </si>
  <si>
    <t>1139.88</t>
  </si>
  <si>
    <t>170.98</t>
  </si>
  <si>
    <t>1310.86</t>
  </si>
  <si>
    <t>1322044.69</t>
  </si>
  <si>
    <t>16.24</t>
  </si>
  <si>
    <t>-1139.88</t>
  </si>
  <si>
    <t>-170.98</t>
  </si>
  <si>
    <t>01/10/2023</t>
  </si>
  <si>
    <t>'985309652705/01</t>
  </si>
  <si>
    <t>'ESKOM BULK ACCOUNT interest o</t>
  </si>
  <si>
    <t>06/10/2023</t>
  </si>
  <si>
    <t>'639</t>
  </si>
  <si>
    <t>'ESKOM SMALL ACCOUNTS CREDIT N</t>
  </si>
  <si>
    <t>-1322044.69</t>
  </si>
  <si>
    <t>19/10/2023</t>
  </si>
  <si>
    <t>'883533639445.</t>
  </si>
  <si>
    <t>'ESKOM INTEREST ON OVER DUE AC</t>
  </si>
  <si>
    <t>241.71</t>
  </si>
  <si>
    <t>2023/10,19/10/2023,'883533639445.,"'ESKOM INTEREST ON OVER DUE AC",CRS,',241.71,,,,,,,,1648,,,</t>
  </si>
  <si>
    <t>November 2023</t>
  </si>
  <si>
    <t xml:space="preserve">Interest charged on a delayed payment </t>
  </si>
  <si>
    <t>2023/07</t>
  </si>
  <si>
    <t>2023/09</t>
  </si>
  <si>
    <t>2023/10</t>
  </si>
  <si>
    <t>2023/11</t>
  </si>
  <si>
    <t>'985472312140</t>
  </si>
  <si>
    <t>'985127331387.</t>
  </si>
  <si>
    <t>'706404408474.</t>
  </si>
  <si>
    <t>'997867390278.</t>
  </si>
  <si>
    <t>December 2023</t>
  </si>
  <si>
    <t>7303037.48</t>
  </si>
  <si>
    <t>04/10/2023</t>
  </si>
  <si>
    <t>31/10/2023</t>
  </si>
  <si>
    <t>06/11/2023</t>
  </si>
  <si>
    <t>'9732225158.</t>
  </si>
  <si>
    <t>'EF013523-0013</t>
  </si>
  <si>
    <t>10/11/2023</t>
  </si>
  <si>
    <t>'649167320682/2</t>
  </si>
  <si>
    <t>'EF013523-0005</t>
  </si>
  <si>
    <t>27/11/2023</t>
  </si>
  <si>
    <t>'815423458027.</t>
  </si>
  <si>
    <t>01/12/2023</t>
  </si>
  <si>
    <t>'919850248936.</t>
  </si>
  <si>
    <t>04/12/2023</t>
  </si>
  <si>
    <t>'985319035254 INT</t>
  </si>
  <si>
    <t>06/12/2023</t>
  </si>
  <si>
    <t>'973026831677.</t>
  </si>
  <si>
    <t>'EF013523-0011</t>
  </si>
  <si>
    <t>12/12/2023</t>
  </si>
  <si>
    <t>'649813253469.</t>
  </si>
  <si>
    <t>'EF013523-0007</t>
  </si>
  <si>
    <t>January 2024</t>
  </si>
  <si>
    <t>7303585.75</t>
  </si>
  <si>
    <t>05/01/2024</t>
  </si>
  <si>
    <t>'7121917112A</t>
  </si>
  <si>
    <t>'EF013536-0002</t>
  </si>
  <si>
    <t>'9732225158A</t>
  </si>
  <si>
    <t>'EF013536-0009</t>
  </si>
  <si>
    <t>2024/01,05/01/2024,'9732225158A,"'ESKOM SMALL ACCOUNTS interest",CRS,'EF013536-0009,252.18,,,,,,,,1738,,,</t>
  </si>
  <si>
    <t>February 2024</t>
  </si>
  <si>
    <t>871252.65</t>
  </si>
  <si>
    <t>01/11/2023</t>
  </si>
  <si>
    <t>'218406INT</t>
  </si>
  <si>
    <t>'TELKOM SA LTD INTEREST ON OVE</t>
  </si>
  <si>
    <t>'EF013545-0009</t>
  </si>
  <si>
    <t>10/01/2024</t>
  </si>
  <si>
    <t>'612514326960INT</t>
  </si>
  <si>
    <t>11/01/2024</t>
  </si>
  <si>
    <t>'695424604681INT</t>
  </si>
  <si>
    <t>'872081074593INT</t>
  </si>
  <si>
    <t>12/01/2024</t>
  </si>
  <si>
    <t>'840660903884INT</t>
  </si>
  <si>
    <t>15/01/2024</t>
  </si>
  <si>
    <t>'531566939634INT</t>
  </si>
  <si>
    <t>'867447778003INT</t>
  </si>
  <si>
    <t>17/01/2024</t>
  </si>
  <si>
    <t>'704632872273INT</t>
  </si>
  <si>
    <t>'EF013549-0004</t>
  </si>
  <si>
    <t>19/01/2024</t>
  </si>
  <si>
    <t>'676515308926INT</t>
  </si>
  <si>
    <t>'EF013549-0002</t>
  </si>
  <si>
    <t>'710048901636INT</t>
  </si>
  <si>
    <t>'EF013549-0006</t>
  </si>
  <si>
    <t>'731513109320INT</t>
  </si>
  <si>
    <t>'EF013549-0008</t>
  </si>
  <si>
    <t>'760469225122INT</t>
  </si>
  <si>
    <t>'EF013549-0010</t>
  </si>
  <si>
    <t>'791167003909INT</t>
  </si>
  <si>
    <t>'EF013549-0012</t>
  </si>
  <si>
    <t>'841887331750INT</t>
  </si>
  <si>
    <t>'EF013549-0014</t>
  </si>
  <si>
    <t>25/01/2024</t>
  </si>
  <si>
    <t>'545206426609A</t>
  </si>
  <si>
    <t>'EF013541-0003</t>
  </si>
  <si>
    <t>'600758129911A</t>
  </si>
  <si>
    <t>'EF013541-0005</t>
  </si>
  <si>
    <t>'624493205294A</t>
  </si>
  <si>
    <t>'EF013541-0007</t>
  </si>
  <si>
    <t>'746544694280A</t>
  </si>
  <si>
    <t>'EF013541-0012</t>
  </si>
  <si>
    <t>'749910702836A</t>
  </si>
  <si>
    <t>'EF013541-0014</t>
  </si>
  <si>
    <t>26/01/2024</t>
  </si>
  <si>
    <t>'8106574966082A</t>
  </si>
  <si>
    <t>'EF013541-0017</t>
  </si>
  <si>
    <t>'953134961719A</t>
  </si>
  <si>
    <t>'EF013541-0024</t>
  </si>
  <si>
    <t>28/01/2024</t>
  </si>
  <si>
    <t>'923470087307A</t>
  </si>
  <si>
    <t>'EF013541-0022</t>
  </si>
  <si>
    <t>01/02/2024</t>
  </si>
  <si>
    <t>'985335790051A</t>
  </si>
  <si>
    <t>06/02/2024</t>
  </si>
  <si>
    <t>'506598075805A</t>
  </si>
  <si>
    <t>'EF013547-0002</t>
  </si>
  <si>
    <t>'64332466068</t>
  </si>
  <si>
    <t>'EF013547-0004</t>
  </si>
  <si>
    <t>'685774364231A</t>
  </si>
  <si>
    <t>'EF013547-0006</t>
  </si>
  <si>
    <t>'742131061398A</t>
  </si>
  <si>
    <t>'EF013547-0010</t>
  </si>
  <si>
    <t>'754238881354A</t>
  </si>
  <si>
    <t>'EF013547-0012</t>
  </si>
  <si>
    <t>'806176673430A</t>
  </si>
  <si>
    <t>'EF013547-0014</t>
  </si>
  <si>
    <t>'817374068832A</t>
  </si>
  <si>
    <t>'EF013547-0016</t>
  </si>
  <si>
    <t>'844328334479A</t>
  </si>
  <si>
    <t>'EF013547-0018</t>
  </si>
  <si>
    <t>'855392436451A</t>
  </si>
  <si>
    <t>'EF013547-0020</t>
  </si>
  <si>
    <t>'946922659830A</t>
  </si>
  <si>
    <t>'EF013547-0023</t>
  </si>
  <si>
    <t>'996391725302</t>
  </si>
  <si>
    <t>'EF013547-0025</t>
  </si>
  <si>
    <t>09/02/2024</t>
  </si>
  <si>
    <t>'612085689280A</t>
  </si>
  <si>
    <t>12/02/2024</t>
  </si>
  <si>
    <t>'695391223482A</t>
  </si>
  <si>
    <t>'840272907217A</t>
  </si>
  <si>
    <t>'872651754184A</t>
  </si>
  <si>
    <t>14/02/2024</t>
  </si>
  <si>
    <t>'511429750210A</t>
  </si>
  <si>
    <t>'867785064193A</t>
  </si>
  <si>
    <t>15/02/2024</t>
  </si>
  <si>
    <t>'704292211179A</t>
  </si>
  <si>
    <t>04/03/2024</t>
  </si>
  <si>
    <t>'701</t>
  </si>
  <si>
    <t>'ESKOM BULK ACCOUNT CREDIT NOT</t>
  </si>
  <si>
    <t>'702</t>
  </si>
  <si>
    <t>'703</t>
  </si>
  <si>
    <t>'704</t>
  </si>
  <si>
    <t>'706</t>
  </si>
  <si>
    <t>2024/02,04/03/2024,'706,"'ESKOM BULK ACCOUNT CREDIT NOT",CRS,',-1322044.69,,,,,,,,1753,,,</t>
  </si>
  <si>
    <t>March 2024</t>
  </si>
  <si>
    <t>Interest reversed ito debt relief</t>
  </si>
  <si>
    <t>874744.42</t>
  </si>
  <si>
    <t>06 07 2023</t>
  </si>
  <si>
    <t>11 07 2023</t>
  </si>
  <si>
    <t>24 07 2023</t>
  </si>
  <si>
    <t>01 08 2023</t>
  </si>
  <si>
    <t>18 08 2023</t>
  </si>
  <si>
    <t>01 09 2023</t>
  </si>
  <si>
    <t>18 09 2023</t>
  </si>
  <si>
    <t>19 09 2023</t>
  </si>
  <si>
    <t>01 10 2023</t>
  </si>
  <si>
    <t>06 10 2023</t>
  </si>
  <si>
    <t>19 10 2023</t>
  </si>
  <si>
    <t>04 10 2023</t>
  </si>
  <si>
    <t>31 10 2023</t>
  </si>
  <si>
    <t>06 11 2023</t>
  </si>
  <si>
    <t>10 11 2023</t>
  </si>
  <si>
    <t>27 11 2023</t>
  </si>
  <si>
    <t>01 12 2023</t>
  </si>
  <si>
    <t>04 12 2023</t>
  </si>
  <si>
    <t>06 12 2023</t>
  </si>
  <si>
    <t>12 12 2023</t>
  </si>
  <si>
    <t>05 01 2024</t>
  </si>
  <si>
    <t>01 11 2023</t>
  </si>
  <si>
    <t>10 01 2024</t>
  </si>
  <si>
    <t>11 01 2024</t>
  </si>
  <si>
    <t>12 01 2024</t>
  </si>
  <si>
    <t>15 01 2024</t>
  </si>
  <si>
    <t>17 01 2024</t>
  </si>
  <si>
    <t>19 01 2024</t>
  </si>
  <si>
    <t>25 01 2024</t>
  </si>
  <si>
    <t>26 01 2024</t>
  </si>
  <si>
    <t>28 01 2024</t>
  </si>
  <si>
    <t>01 02 2024</t>
  </si>
  <si>
    <t>06 02 2024</t>
  </si>
  <si>
    <t>09 02 2024</t>
  </si>
  <si>
    <t>12 02 2024</t>
  </si>
  <si>
    <t>14 02 2024</t>
  </si>
  <si>
    <t>15 02 2024</t>
  </si>
  <si>
    <t>04 03 2024</t>
  </si>
  <si>
    <t>18 02 2024</t>
  </si>
  <si>
    <t>'883445321090A</t>
  </si>
  <si>
    <t>'EF013577-0004</t>
  </si>
  <si>
    <t>20 02 2024</t>
  </si>
  <si>
    <t>'6762013326A</t>
  </si>
  <si>
    <t>'710304446645A</t>
  </si>
  <si>
    <t>'731533685913A</t>
  </si>
  <si>
    <t>'760338027045A</t>
  </si>
  <si>
    <t>'791828658241A</t>
  </si>
  <si>
    <t>'841316843070A</t>
  </si>
  <si>
    <t>26 02 2024</t>
  </si>
  <si>
    <t>'545252291534A</t>
  </si>
  <si>
    <t>'600704235281A</t>
  </si>
  <si>
    <t>'624912715461A</t>
  </si>
  <si>
    <t>'719595562496A</t>
  </si>
  <si>
    <t>'746365755080A</t>
  </si>
  <si>
    <t>'749805048535A</t>
  </si>
  <si>
    <t>'889734146360A</t>
  </si>
  <si>
    <t>27 02 2024</t>
  </si>
  <si>
    <t>'810800228192A</t>
  </si>
  <si>
    <t>'953164209701A</t>
  </si>
  <si>
    <t>'975861241328A</t>
  </si>
  <si>
    <t>28 02 2024</t>
  </si>
  <si>
    <t>'923542965435A</t>
  </si>
  <si>
    <t>'976088309313A</t>
  </si>
  <si>
    <t>06 03 2024</t>
  </si>
  <si>
    <t>'506349156377A</t>
  </si>
  <si>
    <t>'643157149738A</t>
  </si>
  <si>
    <t>'685627385481A</t>
  </si>
  <si>
    <t>'754135544078A</t>
  </si>
  <si>
    <t>'806775753155A</t>
  </si>
  <si>
    <t>'817319024201A</t>
  </si>
  <si>
    <t>'844886583287A</t>
  </si>
  <si>
    <t>'855223213003A</t>
  </si>
  <si>
    <t>'996975463686A</t>
  </si>
  <si>
    <t>11 03 2024</t>
  </si>
  <si>
    <t>'612848523107A</t>
  </si>
  <si>
    <t>12 03 2024</t>
  </si>
  <si>
    <t>'695151525432A</t>
  </si>
  <si>
    <t>'840595433985A</t>
  </si>
  <si>
    <t>'872362069993A</t>
  </si>
  <si>
    <t>14 03 2024</t>
  </si>
  <si>
    <t>'531293919732A</t>
  </si>
  <si>
    <t>15 03 2024</t>
  </si>
  <si>
    <t>'867959155647A</t>
  </si>
  <si>
    <t>02 04 2024</t>
  </si>
  <si>
    <t>'708</t>
  </si>
  <si>
    <t>April 2024</t>
  </si>
  <si>
    <t xml:space="preserve">Interest duplicated - reversed </t>
  </si>
  <si>
    <t>874800.18</t>
  </si>
  <si>
    <t>1693603.41</t>
  </si>
  <si>
    <t>1315917.79</t>
  </si>
  <si>
    <t>116.16</t>
  </si>
  <si>
    <t>23.44</t>
  </si>
  <si>
    <t>1010.48</t>
  </si>
  <si>
    <t>736.82</t>
  </si>
  <si>
    <t>127.59</t>
  </si>
  <si>
    <t>101.73</t>
  </si>
  <si>
    <t>2111583.64</t>
  </si>
  <si>
    <t>882.95</t>
  </si>
  <si>
    <t>909.01</t>
  </si>
  <si>
    <t>296.09</t>
  </si>
  <si>
    <t>252.18</t>
  </si>
  <si>
    <t>754.26</t>
  </si>
  <si>
    <t>1480.41</t>
  </si>
  <si>
    <t>42.46</t>
  </si>
  <si>
    <t>25.19</t>
  </si>
  <si>
    <t>205.86</t>
  </si>
  <si>
    <t>43.58</t>
  </si>
  <si>
    <t>166.07</t>
  </si>
  <si>
    <t>49.79</t>
  </si>
  <si>
    <t>96.39</t>
  </si>
  <si>
    <t>83.19</t>
  </si>
  <si>
    <t>126.78</t>
  </si>
  <si>
    <t>134.07</t>
  </si>
  <si>
    <t>184.62</t>
  </si>
  <si>
    <t>71.85</t>
  </si>
  <si>
    <t>96.27</t>
  </si>
  <si>
    <t>100.49</t>
  </si>
  <si>
    <t>137.49</t>
  </si>
  <si>
    <t>38.9</t>
  </si>
  <si>
    <t>18.45</t>
  </si>
  <si>
    <t>193.13</t>
  </si>
  <si>
    <t>227.92</t>
  </si>
  <si>
    <t>57.3</t>
  </si>
  <si>
    <t>1079995.69</t>
  </si>
  <si>
    <t>307.58</t>
  </si>
  <si>
    <t>179.24</t>
  </si>
  <si>
    <t>149.53</t>
  </si>
  <si>
    <t>180.28</t>
  </si>
  <si>
    <t>132.66</t>
  </si>
  <si>
    <t>300.64</t>
  </si>
  <si>
    <t>32.4</t>
  </si>
  <si>
    <t>217.76</t>
  </si>
  <si>
    <t>169.27</t>
  </si>
  <si>
    <t>280.68</t>
  </si>
  <si>
    <t>216.1</t>
  </si>
  <si>
    <t>3684.86</t>
  </si>
  <si>
    <t>124.7</t>
  </si>
  <si>
    <t>163.83</t>
  </si>
  <si>
    <t>109.48</t>
  </si>
  <si>
    <t>122.36</t>
  </si>
  <si>
    <t>81.07</t>
  </si>
  <si>
    <t>29.52</t>
  </si>
  <si>
    <t>-1079995.69</t>
  </si>
  <si>
    <t>-2111583.64</t>
  </si>
  <si>
    <t>-1315917.79</t>
  </si>
  <si>
    <t>-1693603.41</t>
  </si>
  <si>
    <t>18/02/2024</t>
  </si>
  <si>
    <t>60.66</t>
  </si>
  <si>
    <t>20/02/2024</t>
  </si>
  <si>
    <t>126.49</t>
  </si>
  <si>
    <t>106.68</t>
  </si>
  <si>
    <t>235.29</t>
  </si>
  <si>
    <t>181.26</t>
  </si>
  <si>
    <t>247.68</t>
  </si>
  <si>
    <t>99.54</t>
  </si>
  <si>
    <t>26/02/2024</t>
  </si>
  <si>
    <t>48.14</t>
  </si>
  <si>
    <t>337.66</t>
  </si>
  <si>
    <t>313.43</t>
  </si>
  <si>
    <t>65.05</t>
  </si>
  <si>
    <t>149.26</t>
  </si>
  <si>
    <t>47.44</t>
  </si>
  <si>
    <t>6.92</t>
  </si>
  <si>
    <t>27/02/2024</t>
  </si>
  <si>
    <t>248.26</t>
  </si>
  <si>
    <t>245.73</t>
  </si>
  <si>
    <t>55.79</t>
  </si>
  <si>
    <t>28/02/2024</t>
  </si>
  <si>
    <t>54.91</t>
  </si>
  <si>
    <t>69.72</t>
  </si>
  <si>
    <t>06/03/2024</t>
  </si>
  <si>
    <t>110.82</t>
  </si>
  <si>
    <t>81.08</t>
  </si>
  <si>
    <t>67.66</t>
  </si>
  <si>
    <t>59.51</t>
  </si>
  <si>
    <t>135.43</t>
  </si>
  <si>
    <t>17.3</t>
  </si>
  <si>
    <t>100.34</t>
  </si>
  <si>
    <t>76.53</t>
  </si>
  <si>
    <t>106.39</t>
  </si>
  <si>
    <t>11/03/2024</t>
  </si>
  <si>
    <t>30.57</t>
  </si>
  <si>
    <t>12/03/2024</t>
  </si>
  <si>
    <t>.37</t>
  </si>
  <si>
    <t>1.79</t>
  </si>
  <si>
    <t>.22</t>
  </si>
  <si>
    <t>14/03/2024</t>
  </si>
  <si>
    <t>.8</t>
  </si>
  <si>
    <t>15/03/2024</t>
  </si>
  <si>
    <t>3.05</t>
  </si>
  <si>
    <t>02/04/2024</t>
  </si>
  <si>
    <t>-60.66</t>
  </si>
  <si>
    <t>05/04/2024</t>
  </si>
  <si>
    <t>'712030953724A</t>
  </si>
  <si>
    <t>8.04</t>
  </si>
  <si>
    <t>09/04/2024</t>
  </si>
  <si>
    <t>'855366049485A</t>
  </si>
  <si>
    <t>.95</t>
  </si>
  <si>
    <t>10/04/2024</t>
  </si>
  <si>
    <t>'612205781382A</t>
  </si>
  <si>
    <t>40.3</t>
  </si>
  <si>
    <t>17/04/2024</t>
  </si>
  <si>
    <t>'840438925010A</t>
  </si>
  <si>
    <t>6.47</t>
  </si>
  <si>
    <t>2024/04,17/04/2024,'840438925010A,"'ESKOM SMALL ACCOUNTS interest",CRS,',6.47,,,,,,,,1795,,,</t>
  </si>
  <si>
    <t>May 2024</t>
  </si>
  <si>
    <t>Interest charged on account paid on or before due date</t>
  </si>
  <si>
    <t>Interest charged on delayed payment</t>
  </si>
  <si>
    <t>876706.59</t>
  </si>
  <si>
    <t>31/03/2024</t>
  </si>
  <si>
    <t>'FC82850</t>
  </si>
  <si>
    <t>'AUDITOR-GENERAL ANNUAL FEES I</t>
  </si>
  <si>
    <t>'EF013616-0001</t>
  </si>
  <si>
    <t>26/04/2024</t>
  </si>
  <si>
    <t>'953242385111A</t>
  </si>
  <si>
    <t>'EF013623-0006</t>
  </si>
  <si>
    <t>'975525621848A</t>
  </si>
  <si>
    <t>'EF013623-0008</t>
  </si>
  <si>
    <t>28/04/2024</t>
  </si>
  <si>
    <t>'923481123739A</t>
  </si>
  <si>
    <t>07/05/2024</t>
  </si>
  <si>
    <t>'506653284958A</t>
  </si>
  <si>
    <t>'643471637984A</t>
  </si>
  <si>
    <t>'754176359194A</t>
  </si>
  <si>
    <t>'806883794871A</t>
  </si>
  <si>
    <t>'8446825861</t>
  </si>
  <si>
    <t>'996181482852A</t>
  </si>
  <si>
    <t>08/05/2024</t>
  </si>
  <si>
    <t>'6851716419A</t>
  </si>
  <si>
    <t>'EF013613-0006</t>
  </si>
  <si>
    <t>10/05/2024</t>
  </si>
  <si>
    <t>'612796821797A</t>
  </si>
  <si>
    <t>'EF013613-0002</t>
  </si>
  <si>
    <t>13/05/2024</t>
  </si>
  <si>
    <t>'649727438906A</t>
  </si>
  <si>
    <t>'EF013613-0005</t>
  </si>
  <si>
    <t>'817522636934A</t>
  </si>
  <si>
    <t>'EF013613-0010</t>
  </si>
  <si>
    <t>'855844224139A</t>
  </si>
  <si>
    <t>'EF013613-0013</t>
  </si>
  <si>
    <t>'872061389538A</t>
  </si>
  <si>
    <t>'EF013613-0015</t>
  </si>
  <si>
    <t>23/05/2024</t>
  </si>
  <si>
    <t>'742455052707A</t>
  </si>
  <si>
    <t>June 2024</t>
  </si>
  <si>
    <t>3217629.54</t>
  </si>
  <si>
    <t>'S05/10114872..</t>
  </si>
  <si>
    <t xml:space="preserve">'AMATOLA WATER-AMANZI AMATOLA </t>
  </si>
  <si>
    <t>'S05/10115598..</t>
  </si>
  <si>
    <t>26/10/2017</t>
  </si>
  <si>
    <t>'S07/100006366...</t>
  </si>
  <si>
    <t>'267 - CRN 657</t>
  </si>
  <si>
    <t>'INTEREST 2018</t>
  </si>
  <si>
    <t>'INTEREST MAR-MA C664</t>
  </si>
  <si>
    <t>'JULY 18 - MAY 19</t>
  </si>
  <si>
    <t>'INTEREST JUNE 2019</t>
  </si>
  <si>
    <t>'INT.FEB-APR CRN662</t>
  </si>
  <si>
    <t>'MAY2020.</t>
  </si>
  <si>
    <t>31/07/2020</t>
  </si>
  <si>
    <t>'JULY-JAN 2020.</t>
  </si>
  <si>
    <t>'MAY 2021 INT. CRN656</t>
  </si>
  <si>
    <t>'JULY 2021 INT</t>
  </si>
  <si>
    <t>'SEPT 2021 INT..</t>
  </si>
  <si>
    <t>'OCT 2021 INT</t>
  </si>
  <si>
    <t>'NOV 2021 INT</t>
  </si>
  <si>
    <t>'DEC 2021 INT</t>
  </si>
  <si>
    <t>'JAN 2022 INT</t>
  </si>
  <si>
    <t>'FEB 2022 INT</t>
  </si>
  <si>
    <t>'MARCH 2022 INT</t>
  </si>
  <si>
    <t>'APRIL 2022 INT.</t>
  </si>
  <si>
    <t>'MAY 2022 INT</t>
  </si>
  <si>
    <t>29/07/2022</t>
  </si>
  <si>
    <t>'OA13343</t>
  </si>
  <si>
    <t>'S0910189696.</t>
  </si>
  <si>
    <t>'FC71191</t>
  </si>
  <si>
    <t>'FC71741</t>
  </si>
  <si>
    <t>'FC72289</t>
  </si>
  <si>
    <t>31/10/2022</t>
  </si>
  <si>
    <t>'S0910189971.</t>
  </si>
  <si>
    <t>'S0910189971..</t>
  </si>
  <si>
    <t>'S0910190062.</t>
  </si>
  <si>
    <t>21/12/2022</t>
  </si>
  <si>
    <t>'S0910190155.</t>
  </si>
  <si>
    <t>31/12/2022</t>
  </si>
  <si>
    <t>'S0910190155..</t>
  </si>
  <si>
    <t>'FC73950</t>
  </si>
  <si>
    <t>31/01/2023</t>
  </si>
  <si>
    <t>'S0910190250.</t>
  </si>
  <si>
    <t>'FC74537</t>
  </si>
  <si>
    <t>20/02/2023</t>
  </si>
  <si>
    <t>'FC75124</t>
  </si>
  <si>
    <t>'S0910190429.</t>
  </si>
  <si>
    <t>30/04/2023</t>
  </si>
  <si>
    <t>'FC76271</t>
  </si>
  <si>
    <t>22/05/2023</t>
  </si>
  <si>
    <t>'INTEREST INVOICES</t>
  </si>
  <si>
    <t>31/05/2023</t>
  </si>
  <si>
    <t>'FC75697</t>
  </si>
  <si>
    <t>'FC76858</t>
  </si>
  <si>
    <t>'FC77446</t>
  </si>
  <si>
    <t>30/04/2024</t>
  </si>
  <si>
    <t>'FC83455</t>
  </si>
  <si>
    <t>20/05/2024</t>
  </si>
  <si>
    <t>'883983193011A</t>
  </si>
  <si>
    <t>'EF013636-0004</t>
  </si>
  <si>
    <t>31/05/2024</t>
  </si>
  <si>
    <t>'fc84018</t>
  </si>
  <si>
    <t>06/06/2024</t>
  </si>
  <si>
    <t>'855430740896A</t>
  </si>
  <si>
    <t>11/06/2024</t>
  </si>
  <si>
    <t>'612923694563A</t>
  </si>
  <si>
    <t>12/06/2024</t>
  </si>
  <si>
    <t>'872477380704A</t>
  </si>
  <si>
    <t>14/06/2024</t>
  </si>
  <si>
    <t>'649108634841A</t>
  </si>
  <si>
    <t>19/06/2024</t>
  </si>
  <si>
    <t>'883390875852A</t>
  </si>
  <si>
    <t>'EF013636-0002</t>
  </si>
  <si>
    <t>27/06/2024</t>
  </si>
  <si>
    <t>'810220488461A</t>
  </si>
  <si>
    <t>28/06/2024</t>
  </si>
  <si>
    <t>'968786436801A</t>
  </si>
  <si>
    <t>30/06/2024</t>
  </si>
  <si>
    <t>'AUG 2022 INT CRN659</t>
  </si>
  <si>
    <t>'S0910189696..</t>
  </si>
  <si>
    <t>03/07/2024</t>
  </si>
  <si>
    <t>'728</t>
  </si>
  <si>
    <t>'729</t>
  </si>
  <si>
    <t>09/07/2024</t>
  </si>
  <si>
    <t>'756</t>
  </si>
  <si>
    <t>'AMATOLA WATER-AMANZI CREDIT N</t>
  </si>
  <si>
    <t>'758</t>
  </si>
  <si>
    <t>'760</t>
  </si>
  <si>
    <t>'762</t>
  </si>
  <si>
    <t>'764</t>
  </si>
  <si>
    <t>'766</t>
  </si>
  <si>
    <t>'769</t>
  </si>
  <si>
    <t>'770</t>
  </si>
  <si>
    <t>'771</t>
  </si>
  <si>
    <t>'772</t>
  </si>
  <si>
    <t>'773</t>
  </si>
  <si>
    <t>'774</t>
  </si>
  <si>
    <t>'775</t>
  </si>
  <si>
    <t>'776</t>
  </si>
  <si>
    <t>'777</t>
  </si>
  <si>
    <t>'778</t>
  </si>
  <si>
    <t>'779</t>
  </si>
  <si>
    <t>'781</t>
  </si>
  <si>
    <t>'782</t>
  </si>
  <si>
    <t>'783</t>
  </si>
  <si>
    <t>'784</t>
  </si>
  <si>
    <t>'785</t>
  </si>
  <si>
    <t>'786</t>
  </si>
  <si>
    <t>'788</t>
  </si>
  <si>
    <t>'789</t>
  </si>
  <si>
    <t>'791</t>
  </si>
  <si>
    <t>'793</t>
  </si>
  <si>
    <t>'795</t>
  </si>
  <si>
    <t>'797</t>
  </si>
  <si>
    <t>'799</t>
  </si>
  <si>
    <t>'800</t>
  </si>
  <si>
    <t>'801</t>
  </si>
  <si>
    <t>'803</t>
  </si>
  <si>
    <t>10/07/2024</t>
  </si>
  <si>
    <t>'828</t>
  </si>
  <si>
    <t>'829</t>
  </si>
  <si>
    <t>'830</t>
  </si>
  <si>
    <t>'831</t>
  </si>
  <si>
    <t>'832</t>
  </si>
  <si>
    <t>'833</t>
  </si>
  <si>
    <t>'834</t>
  </si>
  <si>
    <t>'835</t>
  </si>
  <si>
    <t>'836</t>
  </si>
  <si>
    <t>'889</t>
  </si>
  <si>
    <t>'890</t>
  </si>
  <si>
    <t>2024/06,10/07/2024,'890,"'AUDITOR-GENERAL CREDIT NOTE P",CRS,',-6322.86,,,,,,,,1841,,,</t>
  </si>
  <si>
    <t>July 2024</t>
  </si>
  <si>
    <t>Opening for YEAR (2025):</t>
  </si>
  <si>
    <t>Closing for YEAR (2025):</t>
  </si>
  <si>
    <t>99.48</t>
  </si>
  <si>
    <t>Document Reference Number</t>
  </si>
  <si>
    <t>Accrual Order Number</t>
  </si>
  <si>
    <t>Ceditor Code</t>
  </si>
  <si>
    <t>04/07/2024</t>
  </si>
  <si>
    <t>'855226949771A</t>
  </si>
  <si>
    <t>1.38</t>
  </si>
  <si>
    <t>11/07/2024</t>
  </si>
  <si>
    <t>'62445630634A</t>
  </si>
  <si>
    <t>.52</t>
  </si>
  <si>
    <t>25/07/2024</t>
  </si>
  <si>
    <t>'707183761933A</t>
  </si>
  <si>
    <t>2.31</t>
  </si>
  <si>
    <t>'810237065050A</t>
  </si>
  <si>
    <t>71.98</t>
  </si>
  <si>
    <t>28/07/2024</t>
  </si>
  <si>
    <t>'968118328105A</t>
  </si>
  <si>
    <t>23.29</t>
  </si>
  <si>
    <t>2024/07,28/07/2024,'968118328105A,"'ESKOM SMALL ACCOUNTS interest",CRS,',23.29,,,,,,,,1847,,,',',',</t>
  </si>
  <si>
    <t>2024/2025</t>
  </si>
  <si>
    <t>August 2024</t>
  </si>
  <si>
    <t>122.48</t>
  </si>
  <si>
    <t>06/08/2024</t>
  </si>
  <si>
    <t>'855927273678A</t>
  </si>
  <si>
    <t>2.47</t>
  </si>
  <si>
    <t>10/08/2024</t>
  </si>
  <si>
    <t>'61222364012A</t>
  </si>
  <si>
    <t>2.07</t>
  </si>
  <si>
    <t>12/08/2024</t>
  </si>
  <si>
    <t>'649176086079A</t>
  </si>
  <si>
    <t>.55</t>
  </si>
  <si>
    <t>21/08/2024</t>
  </si>
  <si>
    <t>'883555426557A</t>
  </si>
  <si>
    <t>17.05</t>
  </si>
  <si>
    <t>27/08/2024</t>
  </si>
  <si>
    <t>'810133084247A</t>
  </si>
  <si>
    <t>.86</t>
  </si>
  <si>
    <t>2024/08,27/08/2024,'810133084247A,"'ESKOM SMALL ACCOUNTS interest",CRS,',.86,,,,,,,,1878,,,',',',</t>
  </si>
  <si>
    <t>September 2024</t>
  </si>
  <si>
    <t>123.91</t>
  </si>
  <si>
    <t>'EF013688-0004</t>
  </si>
  <si>
    <t>05/09/2024</t>
  </si>
  <si>
    <t>'855838485653A</t>
  </si>
  <si>
    <t>'EF013693-0014</t>
  </si>
  <si>
    <t>10/09/2024</t>
  </si>
  <si>
    <t>'612144149251A</t>
  </si>
  <si>
    <t>26/09/2024</t>
  </si>
  <si>
    <t>'810815349239A</t>
  </si>
  <si>
    <t>28/09/2024</t>
  </si>
  <si>
    <t>'968410145947A</t>
  </si>
  <si>
    <t>03/10/2024</t>
  </si>
  <si>
    <t>'TI000426</t>
  </si>
  <si>
    <t>'ESKOM SMALL ACCOUNTS DISCREPE</t>
  </si>
  <si>
    <t>2024/09,03/10/2024,'TI000426,"'ESKOM SMALL ACCOUNTS DISCREPE",CBK,'TI000426,-.89,,,,,,BNKCDE,,2097,,,',',',</t>
  </si>
  <si>
    <t>October 2024</t>
  </si>
  <si>
    <t>367973.24</t>
  </si>
  <si>
    <t>.89</t>
  </si>
  <si>
    <t>.68</t>
  </si>
  <si>
    <t>'EF013713-0014</t>
  </si>
  <si>
    <t>.53</t>
  </si>
  <si>
    <t>'EF013713-0020</t>
  </si>
  <si>
    <t>-.89</t>
  </si>
  <si>
    <t>'985064560234 int</t>
  </si>
  <si>
    <t>367847.91</t>
  </si>
  <si>
    <t>09/10/2024</t>
  </si>
  <si>
    <t>'612021865177A</t>
  </si>
  <si>
    <t>'EF013713-0005</t>
  </si>
  <si>
    <t>25/10/2024</t>
  </si>
  <si>
    <t>'810108306455A</t>
  </si>
  <si>
    <t>1.65</t>
  </si>
  <si>
    <t>28/10/2024</t>
  </si>
  <si>
    <t>'968226116187A</t>
  </si>
  <si>
    <t>07/11/2024</t>
  </si>
  <si>
    <t>'TI000431</t>
  </si>
  <si>
    <t xml:space="preserve">'ESKOM SMALL ACC REVERSAL INT </t>
  </si>
  <si>
    <t>-1.55</t>
  </si>
  <si>
    <t>November 2024</t>
  </si>
  <si>
    <t>367976.67</t>
  </si>
  <si>
    <t>Opening for Period (2024/07):</t>
  </si>
  <si>
    <t>Closing for Period (2024/11):</t>
  </si>
  <si>
    <t xml:space="preserve"> Amount </t>
  </si>
  <si>
    <t xml:space="preserve"> 1.38 </t>
  </si>
  <si>
    <t xml:space="preserve"> 0.52 </t>
  </si>
  <si>
    <t xml:space="preserve"> 2.31 </t>
  </si>
  <si>
    <t xml:space="preserve"> 71.98 </t>
  </si>
  <si>
    <t xml:space="preserve"> 23.29 </t>
  </si>
  <si>
    <t xml:space="preserve"> 2.47 </t>
  </si>
  <si>
    <t xml:space="preserve"> 2.07 </t>
  </si>
  <si>
    <t xml:space="preserve"> 0.55 </t>
  </si>
  <si>
    <t xml:space="preserve"> 17.05 </t>
  </si>
  <si>
    <t xml:space="preserve"> 0.86 </t>
  </si>
  <si>
    <t xml:space="preserve"> 0.89 </t>
  </si>
  <si>
    <t xml:space="preserve"> 0.68 </t>
  </si>
  <si>
    <t xml:space="preserve"> 0.53 </t>
  </si>
  <si>
    <t xml:space="preserve"> 0.22 </t>
  </si>
  <si>
    <t xml:space="preserve">-0.89 </t>
  </si>
  <si>
    <t xml:space="preserve"> 367 847.91 </t>
  </si>
  <si>
    <t xml:space="preserve"> 0.80 </t>
  </si>
  <si>
    <t xml:space="preserve"> 1.65 </t>
  </si>
  <si>
    <t xml:space="preserve">-1.55 </t>
  </si>
  <si>
    <t>11/11/2024</t>
  </si>
  <si>
    <t>'612331575948A</t>
  </si>
  <si>
    <t xml:space="preserve"> 1.51 </t>
  </si>
  <si>
    <t>27/11/2024</t>
  </si>
  <si>
    <t>'810492443619A</t>
  </si>
  <si>
    <t xml:space="preserve"> 1.44 </t>
  </si>
  <si>
    <t>28/11/2024</t>
  </si>
  <si>
    <t>'968061132567A</t>
  </si>
  <si>
    <t xml:space="preserve"> 0.48 </t>
  </si>
  <si>
    <t>December 2024</t>
  </si>
  <si>
    <t>1145828.04</t>
  </si>
  <si>
    <t>04/09/2024</t>
  </si>
  <si>
    <t>'985753425841.</t>
  </si>
  <si>
    <t>13/12/2024</t>
  </si>
  <si>
    <t>'883321589376.</t>
  </si>
  <si>
    <t>'EF013744-0004</t>
  </si>
  <si>
    <t>2024/12,13/12/2024,'883321589376.,"'ESKOM INTEREST ON OVER DUE AC",CRS,'EF013744-0004,11.82,,,,,,,,1976,,,',',',</t>
  </si>
  <si>
    <t>January 2025</t>
  </si>
  <si>
    <t>1147245.57</t>
  </si>
  <si>
    <t>28/12/2024</t>
  </si>
  <si>
    <t>'968167982674</t>
  </si>
  <si>
    <t>ESKOM SMALL ACCOUNTS interest</t>
  </si>
  <si>
    <t>'EF013781-0001</t>
  </si>
  <si>
    <t>'968167982674..</t>
  </si>
  <si>
    <t>08/01/2025</t>
  </si>
  <si>
    <t>'INA88436</t>
  </si>
  <si>
    <t>'MUNSOFT (PTY) LTD INTEREST OV</t>
  </si>
  <si>
    <t>05/02/2025</t>
  </si>
  <si>
    <t>'931</t>
  </si>
  <si>
    <t>2025/01,05/02/2025,'931,"'ESKOM CREDIT NOTE PASSED INV ",CRS,',-.25,,,,,,,,1994,,,'968167982674..,',',</t>
  </si>
  <si>
    <t>February 2025</t>
  </si>
  <si>
    <t xml:space="preserve">'MUNSOFT (PTY) LTD </t>
  </si>
  <si>
    <t>3396338.95</t>
  </si>
  <si>
    <t>Module</t>
  </si>
  <si>
    <t>Credi</t>
  </si>
  <si>
    <t>STDEXP</t>
  </si>
  <si>
    <t>1.51</t>
  </si>
  <si>
    <t>1.44</t>
  </si>
  <si>
    <t>.48</t>
  </si>
  <si>
    <t>777839.55</t>
  </si>
  <si>
    <t>11.82</t>
  </si>
  <si>
    <t>.25</t>
  </si>
  <si>
    <t>1417.28</t>
  </si>
  <si>
    <t>-.25</t>
  </si>
  <si>
    <t>31/10/2024</t>
  </si>
  <si>
    <t>'985160335900.</t>
  </si>
  <si>
    <t>680627.93</t>
  </si>
  <si>
    <t>04/12/2024</t>
  </si>
  <si>
    <t>'985975876020.</t>
  </si>
  <si>
    <t>955992.72</t>
  </si>
  <si>
    <t>02/01/2025</t>
  </si>
  <si>
    <t>'985627334645.</t>
  </si>
  <si>
    <t>611632.89</t>
  </si>
  <si>
    <t>21/01/2025</t>
  </si>
  <si>
    <t>'760590664452.</t>
  </si>
  <si>
    <t>'EF013814-0001</t>
  </si>
  <si>
    <t>71.92</t>
  </si>
  <si>
    <t>28/01/2025</t>
  </si>
  <si>
    <t>'793610343298.</t>
  </si>
  <si>
    <t>52.28</t>
  </si>
  <si>
    <t>03/02/2025</t>
  </si>
  <si>
    <t>'810778995337..</t>
  </si>
  <si>
    <t>61.98</t>
  </si>
  <si>
    <t>06/02/2025</t>
  </si>
  <si>
    <t>'506116892244.</t>
  </si>
  <si>
    <t>77.16</t>
  </si>
  <si>
    <t>'643039909839.</t>
  </si>
  <si>
    <t>30.65</t>
  </si>
  <si>
    <t>'685212024232.</t>
  </si>
  <si>
    <t>39.91</t>
  </si>
  <si>
    <t>'706082458439.</t>
  </si>
  <si>
    <t>79.47</t>
  </si>
  <si>
    <t>'7127786067883..</t>
  </si>
  <si>
    <t>150.59</t>
  </si>
  <si>
    <t>'740359988781.</t>
  </si>
  <si>
    <t>32.56</t>
  </si>
  <si>
    <t>'742643329955.</t>
  </si>
  <si>
    <t>40.67</t>
  </si>
  <si>
    <t>'754552124161.</t>
  </si>
  <si>
    <t>30.71</t>
  </si>
  <si>
    <t>'806988247737.</t>
  </si>
  <si>
    <t>69.87</t>
  </si>
  <si>
    <t>'844117736599.</t>
  </si>
  <si>
    <t>43.74</t>
  </si>
  <si>
    <t>07/02/2025</t>
  </si>
  <si>
    <t>'946474409201.</t>
  </si>
  <si>
    <t>58.33</t>
  </si>
  <si>
    <t>2025/03,07/02/2025,'946474409201.,"'ESKOM SMALL ACCOUNTS interest",CRS,'EF013814-0001,58.33,,,,,,,,2010,,,',STDEXP,',',</t>
  </si>
  <si>
    <t>March 2025</t>
  </si>
  <si>
    <t>4214535.28</t>
  </si>
  <si>
    <t>26/02/2025</t>
  </si>
  <si>
    <t>'600118141325A</t>
  </si>
  <si>
    <t>28/02/2025</t>
  </si>
  <si>
    <t>'624819159272A</t>
  </si>
  <si>
    <t>06/03/2025</t>
  </si>
  <si>
    <t>'643825530798A</t>
  </si>
  <si>
    <t>'685477050070A</t>
  </si>
  <si>
    <t>'731992205869A</t>
  </si>
  <si>
    <t>30/04/2025</t>
  </si>
  <si>
    <t>'98563153397.</t>
  </si>
  <si>
    <t>2025/04,30/04/2025,'98563153397.,"'ESKOM BULK ACCOUNT interest o",CRS,',818046.9,,,,,,,,2031,,,',STDEXP,',',</t>
  </si>
  <si>
    <t>April 2025</t>
  </si>
  <si>
    <t>7866128.1</t>
  </si>
  <si>
    <t>'EF013854-0001</t>
  </si>
  <si>
    <t>'985080755132.</t>
  </si>
  <si>
    <t>10/02/2025</t>
  </si>
  <si>
    <t>'640868710612.</t>
  </si>
  <si>
    <t>'EF013850-0001</t>
  </si>
  <si>
    <t>11/02/2025</t>
  </si>
  <si>
    <t>'612190915829.</t>
  </si>
  <si>
    <t>12/02/2025</t>
  </si>
  <si>
    <t>'840607862554.</t>
  </si>
  <si>
    <t>13/02/2025</t>
  </si>
  <si>
    <t>'649398329845.</t>
  </si>
  <si>
    <t>'695249967693.</t>
  </si>
  <si>
    <t>'872861838569.</t>
  </si>
  <si>
    <t>14/02/2025</t>
  </si>
  <si>
    <t>'511421099955.</t>
  </si>
  <si>
    <t>'531042489857.</t>
  </si>
  <si>
    <t>'569279242754.</t>
  </si>
  <si>
    <t>20/02/2025</t>
  </si>
  <si>
    <t>'710034892454.</t>
  </si>
  <si>
    <t>'731040559317.</t>
  </si>
  <si>
    <t>'760468767767.</t>
  </si>
  <si>
    <t>'746330389403.</t>
  </si>
  <si>
    <t>27/02/2025</t>
  </si>
  <si>
    <t>'953990611463.</t>
  </si>
  <si>
    <t>04/03/2025</t>
  </si>
  <si>
    <t>'719996670982.</t>
  </si>
  <si>
    <t>05/03/2025</t>
  </si>
  <si>
    <t>'985722944208.</t>
  </si>
  <si>
    <t>'742176644617.</t>
  </si>
  <si>
    <t>'997632929261.</t>
  </si>
  <si>
    <t>12/03/2025</t>
  </si>
  <si>
    <t>'740686322201.</t>
  </si>
  <si>
    <t>17/03/2025</t>
  </si>
  <si>
    <t>'867643923087.</t>
  </si>
  <si>
    <t>20/03/2025</t>
  </si>
  <si>
    <t>'760416909790.</t>
  </si>
  <si>
    <t>27/03/2025</t>
  </si>
  <si>
    <t>'793895308242.</t>
  </si>
  <si>
    <t>'EF013849-0001</t>
  </si>
  <si>
    <t>'810488314133.</t>
  </si>
  <si>
    <t>'953946037894.</t>
  </si>
  <si>
    <t>04/04/2025</t>
  </si>
  <si>
    <t>'506893562696.</t>
  </si>
  <si>
    <t>'EF013851-0001</t>
  </si>
  <si>
    <t>'643191224829.</t>
  </si>
  <si>
    <t>'754247099610.</t>
  </si>
  <si>
    <t>'806793204390.</t>
  </si>
  <si>
    <t>'844235464044..</t>
  </si>
  <si>
    <t>'946507767633.</t>
  </si>
  <si>
    <t>20/04/2025</t>
  </si>
  <si>
    <t>'712492646471.</t>
  </si>
  <si>
    <t>05/05/2025</t>
  </si>
  <si>
    <t>'985994007502.</t>
  </si>
  <si>
    <t>04/06/2025</t>
  </si>
  <si>
    <t>'985615858387.</t>
  </si>
  <si>
    <t>2025/05,04/06/2025,'985615858387.,"'ESKOM BULK ACCOUNT interest o",CRS,',738815.7,,,,,,,,2040,,,',STDEXP,',',</t>
  </si>
  <si>
    <t>May 2025</t>
  </si>
  <si>
    <t>7893999.89</t>
  </si>
  <si>
    <t>30/06/2025</t>
  </si>
  <si>
    <t>'INA88821</t>
  </si>
  <si>
    <t>'MUNSOFT (PTY) LTD INTEREST</t>
  </si>
  <si>
    <t>'INA89263</t>
  </si>
  <si>
    <t>'INA90313</t>
  </si>
  <si>
    <t>'INA90770</t>
  </si>
  <si>
    <t>2025/06,30/06/2025,'INA90770,"'MUNSOFT (PTY) LTD INTEREST",CRS,',5984.03,,,,,,,,2053,,,',STDEXP,',',</t>
  </si>
  <si>
    <t>June 2025</t>
  </si>
  <si>
    <t>Opening for YEAR (2026):</t>
  </si>
  <si>
    <t>Closing for YEAR (2026):</t>
  </si>
  <si>
    <t>105.01</t>
  </si>
  <si>
    <t>22/07/2025</t>
  </si>
  <si>
    <t>'883618855184.</t>
  </si>
  <si>
    <t>2025/07,22/07/2025,'883618855184.,"'ESKOM SMALL ACCOUNTS interest",CRS,',105.01,,,,,,,,2073,,,',STDEXP,',',</t>
  </si>
  <si>
    <t>August 2025</t>
  </si>
  <si>
    <t>2025/2026</t>
  </si>
  <si>
    <t>11/08/2025</t>
  </si>
  <si>
    <t>'612818150124.</t>
  </si>
  <si>
    <t>12/08/2025</t>
  </si>
  <si>
    <t>'649689274890.</t>
  </si>
  <si>
    <t>'695252408626.</t>
  </si>
  <si>
    <t>'840269898129.</t>
  </si>
  <si>
    <t>'872238172287.</t>
  </si>
  <si>
    <t>04/09/2025</t>
  </si>
  <si>
    <t>'985201888591 INT</t>
  </si>
  <si>
    <t>September 2025</t>
  </si>
  <si>
    <t xml:space="preserve">985201888591 </t>
  </si>
  <si>
    <t>883618855184</t>
  </si>
  <si>
    <t>612818150124</t>
  </si>
  <si>
    <t>649689274890</t>
  </si>
  <si>
    <t>695252408626</t>
  </si>
  <si>
    <t>840269898129</t>
  </si>
  <si>
    <t>872238172287</t>
  </si>
  <si>
    <t>787062.79</t>
  </si>
  <si>
    <t>'EF013930-0002</t>
  </si>
  <si>
    <t>19/06/2025</t>
  </si>
  <si>
    <t>'676874994592A</t>
  </si>
  <si>
    <t>'EF013923-0001</t>
  </si>
  <si>
    <t>04/07/2025</t>
  </si>
  <si>
    <t>'506011272007.</t>
  </si>
  <si>
    <t>'712310776979.</t>
  </si>
  <si>
    <t>'742836548184.</t>
  </si>
  <si>
    <t>'754128734550.</t>
  </si>
  <si>
    <t>'806354021837.</t>
  </si>
  <si>
    <t>'817850100269.</t>
  </si>
  <si>
    <t>'973654979516.</t>
  </si>
  <si>
    <t>'996641059832.</t>
  </si>
  <si>
    <t>'997654041545.</t>
  </si>
  <si>
    <t>08/07/2025</t>
  </si>
  <si>
    <t>'640062144501.</t>
  </si>
  <si>
    <t>'640062144501A</t>
  </si>
  <si>
    <t>14/07/2025</t>
  </si>
  <si>
    <t>'511781884074.</t>
  </si>
  <si>
    <t>'531762320447.</t>
  </si>
  <si>
    <t>'569057882724.</t>
  </si>
  <si>
    <t>'867614368571.</t>
  </si>
  <si>
    <t>'511781884074A</t>
  </si>
  <si>
    <t>'531762320447A</t>
  </si>
  <si>
    <t>'569057882724A</t>
  </si>
  <si>
    <t>'867614368571A</t>
  </si>
  <si>
    <t>15/07/2025</t>
  </si>
  <si>
    <t>'704830832635.</t>
  </si>
  <si>
    <t>'919854235496.</t>
  </si>
  <si>
    <t>'704830832635A</t>
  </si>
  <si>
    <t>'919854235496A</t>
  </si>
  <si>
    <t>18/07/2025</t>
  </si>
  <si>
    <t>'676812519546.</t>
  </si>
  <si>
    <t>'710434431550.</t>
  </si>
  <si>
    <t>'731744743513.</t>
  </si>
  <si>
    <t>'760917368609.</t>
  </si>
  <si>
    <t>'676812519546A</t>
  </si>
  <si>
    <t>'710434431550A</t>
  </si>
  <si>
    <t>'731744743513A</t>
  </si>
  <si>
    <t>'760917368609A</t>
  </si>
  <si>
    <t>24/07/2025</t>
  </si>
  <si>
    <t>'545364496654.</t>
  </si>
  <si>
    <t>'624861590478.</t>
  </si>
  <si>
    <t>'746689757891.</t>
  </si>
  <si>
    <t>'869638544788.</t>
  </si>
  <si>
    <t>'889226658339.</t>
  </si>
  <si>
    <t>'624861590478A</t>
  </si>
  <si>
    <t>'746689757891A</t>
  </si>
  <si>
    <t>'869638544788A</t>
  </si>
  <si>
    <t>'889226658339A</t>
  </si>
  <si>
    <t>25/07/2025</t>
  </si>
  <si>
    <t>'707840743390.</t>
  </si>
  <si>
    <t>'793445367731.</t>
  </si>
  <si>
    <t>'815875527811.</t>
  </si>
  <si>
    <t>'953009090802.</t>
  </si>
  <si>
    <t>'975609834656.</t>
  </si>
  <si>
    <t>'707840743390A</t>
  </si>
  <si>
    <t>'793445367731A</t>
  </si>
  <si>
    <t>'815875527811A</t>
  </si>
  <si>
    <t>'953009090802A</t>
  </si>
  <si>
    <t>'975609834656A</t>
  </si>
  <si>
    <t>28/07/2025</t>
  </si>
  <si>
    <t>'923915035362.</t>
  </si>
  <si>
    <t>'968403226228.</t>
  </si>
  <si>
    <t>'923915035362A</t>
  </si>
  <si>
    <t>'9684.3226228A</t>
  </si>
  <si>
    <t>19/09/2025</t>
  </si>
  <si>
    <t>'545364496654A</t>
  </si>
  <si>
    <t>2025/09,19/09/2025,'545364496654A,"'ESKOM SMALL ACCOUNTS interest",CRS,',46.84,,,,,,,,2150,,,',STDEXP,',',</t>
  </si>
  <si>
    <t>October 2025</t>
  </si>
  <si>
    <t>'EF013961-0001</t>
  </si>
  <si>
    <t>'EF013956-0004</t>
  </si>
  <si>
    <t>19/08/2025</t>
  </si>
  <si>
    <t>'919830949210.</t>
  </si>
  <si>
    <t>'EF013965-0001</t>
  </si>
  <si>
    <t>20/08/2025</t>
  </si>
  <si>
    <t>'676686322290.</t>
  </si>
  <si>
    <t>'731725043903.</t>
  </si>
  <si>
    <t>'760382344835.</t>
  </si>
  <si>
    <t>21/08/2025</t>
  </si>
  <si>
    <t>'883481847150.</t>
  </si>
  <si>
    <t>26/08/2025</t>
  </si>
  <si>
    <t>'624570852323.</t>
  </si>
  <si>
    <t>'746927922636.</t>
  </si>
  <si>
    <t>'869900519527.</t>
  </si>
  <si>
    <t>27/08/2025</t>
  </si>
  <si>
    <t>'707919231706.</t>
  </si>
  <si>
    <t>'793901890942.</t>
  </si>
  <si>
    <t>'815755105999.</t>
  </si>
  <si>
    <t>'953088192268.</t>
  </si>
  <si>
    <t>'975741965674.</t>
  </si>
  <si>
    <t>28/08/2025</t>
  </si>
  <si>
    <t>'810777570109.</t>
  </si>
  <si>
    <t>01/09/2025</t>
  </si>
  <si>
    <t>'889074291575.</t>
  </si>
  <si>
    <t>'EF013964-0001</t>
  </si>
  <si>
    <t>November 2025</t>
  </si>
  <si>
    <t>11/8/2025</t>
  </si>
  <si>
    <t>12/8/2025</t>
  </si>
  <si>
    <t>4/9/2025</t>
  </si>
  <si>
    <t>4/7/2025</t>
  </si>
  <si>
    <t>8/7/2025</t>
  </si>
  <si>
    <t>1/9/2025</t>
  </si>
  <si>
    <t>9/10/2025</t>
  </si>
  <si>
    <t>'612316500615.</t>
  </si>
  <si>
    <t>'EF013984-0004</t>
  </si>
  <si>
    <t>10/10/2025</t>
  </si>
  <si>
    <t>'695978618987.</t>
  </si>
  <si>
    <t>'EF013982-0005</t>
  </si>
  <si>
    <t>'872431016055.</t>
  </si>
  <si>
    <t>19/10/2025</t>
  </si>
  <si>
    <t>'919691688139.</t>
  </si>
  <si>
    <t>24/10/2025</t>
  </si>
  <si>
    <t>'883587453236.</t>
  </si>
  <si>
    <t>'ESKOM Interest on overdue acc</t>
  </si>
  <si>
    <t>December 2025</t>
  </si>
  <si>
    <t>January 2026</t>
  </si>
  <si>
    <t>'EF013911-0005</t>
  </si>
  <si>
    <t>'EF013959-0003</t>
  </si>
  <si>
    <t>'EF014021-0001</t>
  </si>
  <si>
    <t>February 2026</t>
  </si>
  <si>
    <t>Mar 2026</t>
  </si>
  <si>
    <t>'EF014045-0003</t>
  </si>
  <si>
    <t>'EF014051-0001</t>
  </si>
  <si>
    <t>'EF014054-0001</t>
  </si>
  <si>
    <t>'EF014071-0001</t>
  </si>
  <si>
    <t>EF0140177-0001</t>
  </si>
  <si>
    <t>EF014070-0001</t>
  </si>
  <si>
    <t>Apr 2026</t>
  </si>
  <si>
    <t>'EF014097-0001</t>
  </si>
  <si>
    <t>'ESKOM SMALL ACCOUNTS Eskom in</t>
  </si>
  <si>
    <t>May 2026</t>
  </si>
  <si>
    <t>'EF014101-0001</t>
  </si>
  <si>
    <t>2026/2027</t>
  </si>
  <si>
    <t>June 2026</t>
  </si>
  <si>
    <t>July 2026</t>
  </si>
  <si>
    <t>August 2026</t>
  </si>
  <si>
    <t xml:space="preserve">                                         ANNEXURE 2 - FRUITLESS &amp; WASTEFULL EXPENDITURE FOR 2018/2021/2022/2023/2024/2025/2026/2027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</si>
</sst>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R&quot;#,##0.00;[Red]\-&quot;R&quot;#,##0.00"/>
    <numFmt numFmtId="165" formatCode="_-* #,##0.00_-;\-* #,##0.00_-;_-* &quot;-&quot;??_-;_-@_-"/>
    <numFmt numFmtId="166" formatCode="#,##0.00_ ;[Red]\-#,##0.00\ "/>
    <numFmt numFmtId="167" formatCode="dd/mm/yyyy"/>
    <numFmt numFmtId="168" formatCode="0.00_ ;[Red]\-0.00\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6" fillId="0" borderId="0" applyFont="0" applyFill="0" applyBorder="0" applyAlignment="0" applyProtection="0"/>
  </cellStyleXfs>
  <cellXfs count="208">
    <xf numFmtId="0" fontId="0" fillId="0" borderId="0" xfId="0"/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2" borderId="4" xfId="0" applyFill="1" applyBorder="1" applyAlignment="1">
      <alignment vertical="center" textRotation="90"/>
    </xf>
    <xf numFmtId="166" fontId="0" fillId="2" borderId="4" xfId="0" applyNumberFormat="1" applyFill="1" applyBorder="1" applyAlignment="1">
      <alignment horizontal="right" vertical="center"/>
    </xf>
    <xf numFmtId="0" fontId="0" fillId="0" borderId="4" xfId="0" applyBorder="1" applyAlignment="1">
      <alignment vertical="center" wrapText="1"/>
    </xf>
    <xf numFmtId="0" fontId="0" fillId="0" borderId="4" xfId="0" applyBorder="1"/>
    <xf numFmtId="15" fontId="0" fillId="0" borderId="4" xfId="0" applyNumberFormat="1" applyBorder="1"/>
    <xf numFmtId="17" fontId="0" fillId="0" borderId="4" xfId="0" quotePrefix="1" applyNumberFormat="1" applyBorder="1"/>
    <xf numFmtId="166" fontId="0" fillId="0" borderId="5" xfId="0" applyNumberFormat="1" applyBorder="1"/>
    <xf numFmtId="0" fontId="0" fillId="0" borderId="4" xfId="0" applyBorder="1" applyAlignment="1">
      <alignment horizontal="center"/>
    </xf>
    <xf numFmtId="15" fontId="0" fillId="0" borderId="4" xfId="0" quotePrefix="1" applyNumberFormat="1" applyBorder="1"/>
    <xf numFmtId="0" fontId="3" fillId="0" borderId="4" xfId="0" applyFont="1" applyBorder="1"/>
    <xf numFmtId="15" fontId="3" fillId="0" borderId="4" xfId="0" quotePrefix="1" applyNumberFormat="1" applyFont="1" applyBorder="1"/>
    <xf numFmtId="17" fontId="3" fillId="0" borderId="4" xfId="0" quotePrefix="1" applyNumberFormat="1" applyFont="1" applyBorder="1"/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166" fontId="3" fillId="3" borderId="5" xfId="0" applyNumberFormat="1" applyFont="1" applyFill="1" applyBorder="1"/>
    <xf numFmtId="0" fontId="0" fillId="0" borderId="1" xfId="0" applyBorder="1" applyAlignment="1">
      <alignment wrapText="1"/>
    </xf>
    <xf numFmtId="166" fontId="0" fillId="0" borderId="6" xfId="0" applyNumberFormat="1" applyBorder="1"/>
    <xf numFmtId="0" fontId="0" fillId="0" borderId="3" xfId="0" applyBorder="1" applyAlignment="1">
      <alignment wrapText="1"/>
    </xf>
    <xf numFmtId="166" fontId="0" fillId="0" borderId="7" xfId="0" applyNumberFormat="1" applyBorder="1"/>
    <xf numFmtId="0" fontId="0" fillId="0" borderId="1" xfId="0" applyBorder="1" applyAlignment="1">
      <alignment vertical="top" wrapText="1"/>
    </xf>
    <xf numFmtId="166" fontId="0" fillId="0" borderId="7" xfId="0" applyNumberFormat="1" applyBorder="1" applyAlignment="1">
      <alignment horizontal="right"/>
    </xf>
    <xf numFmtId="166" fontId="0" fillId="0" borderId="8" xfId="0" applyNumberFormat="1" applyBorder="1" applyAlignment="1">
      <alignment wrapText="1"/>
    </xf>
    <xf numFmtId="166" fontId="0" fillId="0" borderId="9" xfId="0" applyNumberFormat="1" applyBorder="1" applyAlignment="1">
      <alignment horizontal="right"/>
    </xf>
    <xf numFmtId="166" fontId="0" fillId="0" borderId="0" xfId="0" applyNumberFormat="1" applyAlignment="1">
      <alignment horizontal="right"/>
    </xf>
    <xf numFmtId="166" fontId="0" fillId="0" borderId="5" xfId="0" applyNumberFormat="1" applyBorder="1" applyAlignment="1">
      <alignment horizontal="right"/>
    </xf>
    <xf numFmtId="166" fontId="0" fillId="0" borderId="4" xfId="0" applyNumberFormat="1" applyBorder="1" applyAlignment="1">
      <alignment horizontal="right"/>
    </xf>
    <xf numFmtId="0" fontId="0" fillId="0" borderId="10" xfId="0" applyBorder="1"/>
    <xf numFmtId="15" fontId="0" fillId="0" borderId="10" xfId="0" applyNumberForma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/>
    </xf>
    <xf numFmtId="15" fontId="0" fillId="0" borderId="0" xfId="0" applyNumberFormat="1"/>
    <xf numFmtId="0" fontId="0" fillId="0" borderId="0" xfId="0" applyAlignment="1">
      <alignment horizontal="center"/>
    </xf>
    <xf numFmtId="0" fontId="0" fillId="0" borderId="13" xfId="0" applyBorder="1"/>
    <xf numFmtId="166" fontId="0" fillId="0" borderId="4" xfId="0" applyNumberFormat="1" applyBorder="1"/>
    <xf numFmtId="49" fontId="0" fillId="0" borderId="0" xfId="0" applyNumberFormat="1"/>
    <xf numFmtId="49" fontId="0" fillId="0" borderId="4" xfId="0" applyNumberFormat="1" applyBorder="1"/>
    <xf numFmtId="15" fontId="0" fillId="0" borderId="10" xfId="0" quotePrefix="1" applyNumberFormat="1" applyBorder="1"/>
    <xf numFmtId="166" fontId="0" fillId="0" borderId="10" xfId="0" applyNumberFormat="1" applyBorder="1"/>
    <xf numFmtId="0" fontId="4" fillId="0" borderId="4" xfId="0" applyFont="1" applyBorder="1"/>
    <xf numFmtId="0" fontId="0" fillId="0" borderId="4" xfId="0" quotePrefix="1" applyBorder="1" applyAlignment="1">
      <alignment wrapText="1"/>
    </xf>
    <xf numFmtId="0" fontId="0" fillId="4" borderId="4" xfId="0" applyFill="1" applyBorder="1"/>
    <xf numFmtId="166" fontId="0" fillId="4" borderId="4" xfId="0" applyNumberFormat="1" applyFill="1" applyBorder="1"/>
    <xf numFmtId="0" fontId="0" fillId="0" borderId="0" xfId="0" quotePrefix="1" applyAlignment="1">
      <alignment wrapText="1"/>
    </xf>
    <xf numFmtId="0" fontId="0" fillId="0" borderId="0" xfId="0" applyAlignment="1">
      <alignment wrapText="1"/>
    </xf>
    <xf numFmtId="166" fontId="0" fillId="0" borderId="0" xfId="0" applyNumberFormat="1"/>
    <xf numFmtId="15" fontId="4" fillId="0" borderId="4" xfId="0" quotePrefix="1" applyNumberFormat="1" applyFont="1" applyBorder="1"/>
    <xf numFmtId="17" fontId="4" fillId="0" borderId="4" xfId="0" quotePrefix="1" applyNumberFormat="1" applyFont="1" applyBorder="1"/>
    <xf numFmtId="0" fontId="4" fillId="0" borderId="4" xfId="0" applyFont="1" applyBorder="1" applyAlignment="1">
      <alignment wrapText="1"/>
    </xf>
    <xf numFmtId="166" fontId="4" fillId="3" borderId="5" xfId="0" applyNumberFormat="1" applyFont="1" applyFill="1" applyBorder="1"/>
    <xf numFmtId="0" fontId="4" fillId="0" borderId="4" xfId="0" applyFont="1" applyBorder="1" applyAlignment="1">
      <alignment horizontal="center"/>
    </xf>
    <xf numFmtId="0" fontId="0" fillId="4" borderId="4" xfId="0" applyFill="1" applyBorder="1" applyAlignment="1">
      <alignment wrapText="1"/>
    </xf>
    <xf numFmtId="15" fontId="0" fillId="4" borderId="4" xfId="0" quotePrefix="1" applyNumberFormat="1" applyFill="1" applyBorder="1"/>
    <xf numFmtId="17" fontId="0" fillId="4" borderId="4" xfId="0" quotePrefix="1" applyNumberFormat="1" applyFill="1" applyBorder="1"/>
    <xf numFmtId="17" fontId="0" fillId="4" borderId="4" xfId="0" applyNumberFormat="1" applyFill="1" applyBorder="1"/>
    <xf numFmtId="166" fontId="0" fillId="4" borderId="5" xfId="0" applyNumberFormat="1" applyFill="1" applyBorder="1" applyAlignment="1">
      <alignment horizontal="right"/>
    </xf>
    <xf numFmtId="0" fontId="0" fillId="4" borderId="4" xfId="0" applyFill="1" applyBorder="1" applyAlignment="1">
      <alignment horizontal="center"/>
    </xf>
    <xf numFmtId="17" fontId="0" fillId="0" borderId="0" xfId="0" quotePrefix="1" applyNumberFormat="1"/>
    <xf numFmtId="166" fontId="1" fillId="0" borderId="18" xfId="0" applyNumberFormat="1" applyFont="1" applyBorder="1"/>
    <xf numFmtId="0" fontId="0" fillId="0" borderId="4" xfId="0" applyBorder="1" applyAlignment="1">
      <alignment vertical="center" textRotation="90"/>
    </xf>
    <xf numFmtId="0" fontId="0" fillId="2" borderId="4" xfId="0" applyFill="1" applyBorder="1" applyAlignment="1">
      <alignment vertical="center" textRotation="90" wrapText="1"/>
    </xf>
    <xf numFmtId="0" fontId="0" fillId="0" borderId="1" xfId="0" applyBorder="1"/>
    <xf numFmtId="166" fontId="0" fillId="4" borderId="5" xfId="0" applyNumberFormat="1" applyFill="1" applyBorder="1"/>
    <xf numFmtId="0" fontId="0" fillId="0" borderId="3" xfId="0" quotePrefix="1" applyBorder="1" applyAlignment="1">
      <alignment wrapText="1"/>
    </xf>
    <xf numFmtId="0" fontId="0" fillId="4" borderId="4" xfId="0" quotePrefix="1" applyFill="1" applyBorder="1" applyAlignment="1">
      <alignment wrapText="1"/>
    </xf>
    <xf numFmtId="0" fontId="0" fillId="4" borderId="4" xfId="0" quotePrefix="1" applyFill="1" applyBorder="1"/>
    <xf numFmtId="166" fontId="1" fillId="0" borderId="0" xfId="0" applyNumberFormat="1" applyFont="1"/>
    <xf numFmtId="0" fontId="0" fillId="0" borderId="0" xfId="0" applyAlignment="1">
      <alignment vertical="top"/>
    </xf>
    <xf numFmtId="166" fontId="0" fillId="0" borderId="0" xfId="0" applyNumberFormat="1" applyAlignment="1">
      <alignment vertical="top"/>
    </xf>
    <xf numFmtId="166" fontId="0" fillId="0" borderId="22" xfId="0" applyNumberFormat="1" applyBorder="1"/>
    <xf numFmtId="166" fontId="1" fillId="0" borderId="23" xfId="0" applyNumberFormat="1" applyFont="1" applyBorder="1" applyAlignment="1">
      <alignment vertical="top"/>
    </xf>
    <xf numFmtId="166" fontId="1" fillId="0" borderId="21" xfId="0" applyNumberFormat="1" applyFont="1" applyBorder="1" applyAlignment="1">
      <alignment vertical="top"/>
    </xf>
    <xf numFmtId="166" fontId="1" fillId="0" borderId="25" xfId="0" applyNumberFormat="1" applyFont="1" applyBorder="1" applyAlignment="1">
      <alignment vertical="top"/>
    </xf>
    <xf numFmtId="17" fontId="0" fillId="0" borderId="0" xfId="0" applyNumberFormat="1"/>
    <xf numFmtId="164" fontId="0" fillId="0" borderId="0" xfId="0" applyNumberFormat="1" applyAlignment="1">
      <alignment horizontal="right"/>
    </xf>
    <xf numFmtId="0" fontId="0" fillId="0" borderId="0" xfId="0" quotePrefix="1"/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top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4" xfId="0" quotePrefix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0" fillId="0" borderId="4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10" xfId="0" applyBorder="1" applyAlignment="1">
      <alignment horizontal="right"/>
    </xf>
    <xf numFmtId="0" fontId="0" fillId="2" borderId="4" xfId="0" applyFill="1" applyBorder="1" applyAlignment="1">
      <alignment horizontal="left" vertical="center" textRotation="90"/>
    </xf>
    <xf numFmtId="15" fontId="0" fillId="0" borderId="0" xfId="0" applyNumberFormat="1" applyAlignment="1">
      <alignment horizontal="left"/>
    </xf>
    <xf numFmtId="15" fontId="0" fillId="0" borderId="0" xfId="0" applyNumberFormat="1" applyAlignment="1">
      <alignment horizontal="left" vertical="top"/>
    </xf>
    <xf numFmtId="15" fontId="0" fillId="0" borderId="4" xfId="0" applyNumberFormat="1" applyBorder="1" applyAlignment="1">
      <alignment horizontal="left"/>
    </xf>
    <xf numFmtId="15" fontId="0" fillId="0" borderId="4" xfId="0" quotePrefix="1" applyNumberFormat="1" applyBorder="1" applyAlignment="1">
      <alignment horizontal="left"/>
    </xf>
    <xf numFmtId="0" fontId="0" fillId="0" borderId="16" xfId="0" quotePrefix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10" xfId="0" quotePrefix="1" applyBorder="1" applyAlignment="1">
      <alignment horizontal="left" wrapText="1"/>
    </xf>
    <xf numFmtId="15" fontId="0" fillId="0" borderId="10" xfId="0" applyNumberFormat="1" applyBorder="1" applyAlignment="1">
      <alignment horizontal="left"/>
    </xf>
    <xf numFmtId="15" fontId="0" fillId="0" borderId="10" xfId="0" quotePrefix="1" applyNumberForma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1" fillId="0" borderId="24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0" fillId="0" borderId="4" xfId="0" applyBorder="1" applyAlignment="1">
      <alignment horizontal="left" vertical="center" wrapText="1"/>
    </xf>
    <xf numFmtId="166" fontId="0" fillId="0" borderId="4" xfId="0" applyNumberFormat="1" applyBorder="1" applyAlignment="1">
      <alignment horizontal="left"/>
    </xf>
    <xf numFmtId="166" fontId="0" fillId="0" borderId="10" xfId="0" applyNumberFormat="1" applyBorder="1" applyAlignment="1">
      <alignment horizontal="left"/>
    </xf>
    <xf numFmtId="0" fontId="0" fillId="0" borderId="10" xfId="0" applyBorder="1" applyAlignment="1">
      <alignment horizontal="left" wrapText="1"/>
    </xf>
    <xf numFmtId="166" fontId="0" fillId="0" borderId="18" xfId="0" applyNumberFormat="1" applyBorder="1"/>
    <xf numFmtId="166" fontId="0" fillId="0" borderId="13" xfId="0" applyNumberFormat="1" applyBorder="1"/>
    <xf numFmtId="166" fontId="5" fillId="0" borderId="0" xfId="0" applyNumberFormat="1" applyFont="1"/>
    <xf numFmtId="0" fontId="1" fillId="0" borderId="0" xfId="0" applyFont="1"/>
    <xf numFmtId="0" fontId="5" fillId="0" borderId="0" xfId="0" applyFont="1"/>
    <xf numFmtId="0" fontId="0" fillId="2" borderId="4" xfId="0" applyFill="1" applyBorder="1" applyAlignment="1">
      <alignment horizontal="right" vertical="center"/>
    </xf>
    <xf numFmtId="4" fontId="0" fillId="2" borderId="4" xfId="0" applyNumberFormat="1" applyFill="1" applyBorder="1" applyAlignment="1">
      <alignment horizontal="right" vertical="center"/>
    </xf>
    <xf numFmtId="16" fontId="0" fillId="0" borderId="4" xfId="0" quotePrefix="1" applyNumberFormat="1" applyBorder="1"/>
    <xf numFmtId="4" fontId="0" fillId="0" borderId="4" xfId="0" applyNumberFormat="1" applyBorder="1"/>
    <xf numFmtId="4" fontId="0" fillId="0" borderId="0" xfId="0" applyNumberFormat="1"/>
    <xf numFmtId="16" fontId="0" fillId="0" borderId="4" xfId="0" applyNumberFormat="1" applyBorder="1"/>
    <xf numFmtId="0" fontId="0" fillId="0" borderId="4" xfId="0" quotePrefix="1" applyBorder="1"/>
    <xf numFmtId="4" fontId="0" fillId="0" borderId="18" xfId="0" applyNumberFormat="1" applyBorder="1"/>
    <xf numFmtId="166" fontId="0" fillId="0" borderId="17" xfId="0" applyNumberFormat="1" applyBorder="1"/>
    <xf numFmtId="166" fontId="0" fillId="0" borderId="26" xfId="0" applyNumberFormat="1" applyBorder="1"/>
    <xf numFmtId="166" fontId="0" fillId="0" borderId="27" xfId="0" applyNumberFormat="1" applyBorder="1"/>
    <xf numFmtId="166" fontId="0" fillId="0" borderId="14" xfId="0" applyNumberFormat="1" applyBorder="1"/>
    <xf numFmtId="0" fontId="0" fillId="0" borderId="1" xfId="0" quotePrefix="1" applyBorder="1" applyAlignment="1">
      <alignment horizontal="left" wrapText="1"/>
    </xf>
    <xf numFmtId="0" fontId="1" fillId="0" borderId="19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0" fillId="0" borderId="1" xfId="0" applyBorder="1" applyAlignment="1">
      <alignment horizontal="right"/>
    </xf>
    <xf numFmtId="15" fontId="0" fillId="0" borderId="3" xfId="0" quotePrefix="1" applyNumberFormat="1" applyBorder="1" applyAlignment="1">
      <alignment horizontal="left"/>
    </xf>
    <xf numFmtId="15" fontId="0" fillId="0" borderId="12" xfId="0" quotePrefix="1" applyNumberFormat="1" applyBorder="1" applyAlignment="1">
      <alignment horizontal="left"/>
    </xf>
    <xf numFmtId="0" fontId="0" fillId="0" borderId="4" xfId="0" applyBorder="1" applyAlignment="1">
      <alignment horizontal="left" vertical="top"/>
    </xf>
    <xf numFmtId="0" fontId="0" fillId="0" borderId="1" xfId="0" quotePrefix="1" applyBorder="1" applyAlignment="1">
      <alignment wrapText="1"/>
    </xf>
    <xf numFmtId="14" fontId="0" fillId="0" borderId="0" xfId="0" applyNumberFormat="1"/>
    <xf numFmtId="165" fontId="6" fillId="0" borderId="0" xfId="1" applyFont="1"/>
    <xf numFmtId="0" fontId="1" fillId="4" borderId="0" xfId="0" applyFont="1" applyFill="1"/>
    <xf numFmtId="14" fontId="1" fillId="4" borderId="0" xfId="0" applyNumberFormat="1" applyFont="1" applyFill="1"/>
    <xf numFmtId="165" fontId="1" fillId="4" borderId="0" xfId="1" applyFont="1" applyFill="1"/>
    <xf numFmtId="167" fontId="0" fillId="0" borderId="4" xfId="0" applyNumberFormat="1" applyBorder="1" applyAlignment="1">
      <alignment horizontal="left"/>
    </xf>
    <xf numFmtId="0" fontId="0" fillId="0" borderId="1" xfId="0" quotePrefix="1" applyBorder="1" applyAlignment="1">
      <alignment horizontal="left"/>
    </xf>
    <xf numFmtId="0" fontId="0" fillId="0" borderId="15" xfId="0" quotePrefix="1" applyBorder="1" applyAlignment="1">
      <alignment wrapText="1"/>
    </xf>
    <xf numFmtId="166" fontId="0" fillId="0" borderId="16" xfId="0" applyNumberFormat="1" applyBorder="1"/>
    <xf numFmtId="0" fontId="0" fillId="4" borderId="1" xfId="0" applyFill="1" applyBorder="1" applyAlignment="1">
      <alignment horizontal="right"/>
    </xf>
    <xf numFmtId="15" fontId="0" fillId="4" borderId="12" xfId="0" quotePrefix="1" applyNumberFormat="1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0" fillId="4" borderId="1" xfId="0" applyFill="1" applyBorder="1"/>
    <xf numFmtId="166" fontId="1" fillId="4" borderId="28" xfId="0" applyNumberFormat="1" applyFont="1" applyFill="1" applyBorder="1"/>
    <xf numFmtId="0" fontId="0" fillId="4" borderId="4" xfId="0" applyFill="1" applyBorder="1" applyAlignment="1">
      <alignment horizontal="left" wrapText="1"/>
    </xf>
    <xf numFmtId="166" fontId="0" fillId="4" borderId="4" xfId="0" applyNumberFormat="1" applyFill="1" applyBorder="1" applyAlignment="1">
      <alignment horizontal="left"/>
    </xf>
    <xf numFmtId="16" fontId="0" fillId="0" borderId="0" xfId="0" applyNumberFormat="1"/>
    <xf numFmtId="17" fontId="0" fillId="0" borderId="13" xfId="0" applyNumberFormat="1" applyBorder="1"/>
    <xf numFmtId="0" fontId="0" fillId="0" borderId="4" xfId="0" quotePrefix="1" applyBorder="1" applyAlignment="1">
      <alignment horizontal="left" vertical="top" wrapText="1"/>
    </xf>
    <xf numFmtId="166" fontId="0" fillId="0" borderId="0" xfId="0" applyNumberFormat="1" applyAlignment="1">
      <alignment horizontal="left"/>
    </xf>
    <xf numFmtId="0" fontId="4" fillId="0" borderId="4" xfId="0" applyFont="1" applyBorder="1" applyAlignment="1">
      <alignment horizontal="left"/>
    </xf>
    <xf numFmtId="15" fontId="4" fillId="0" borderId="4" xfId="0" quotePrefix="1" applyNumberFormat="1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4" fillId="0" borderId="0" xfId="0" applyFont="1"/>
    <xf numFmtId="0" fontId="1" fillId="4" borderId="4" xfId="0" applyFont="1" applyFill="1" applyBorder="1" applyAlignment="1">
      <alignment horizontal="right" vertical="top" wrapText="1"/>
    </xf>
    <xf numFmtId="166" fontId="4" fillId="0" borderId="5" xfId="0" applyNumberFormat="1" applyFont="1" applyBorder="1"/>
    <xf numFmtId="0" fontId="0" fillId="0" borderId="10" xfId="0" quotePrefix="1" applyBorder="1" applyAlignment="1">
      <alignment horizontal="left" vertical="top" wrapText="1"/>
    </xf>
    <xf numFmtId="17" fontId="0" fillId="0" borderId="10" xfId="0" quotePrefix="1" applyNumberFormat="1" applyBorder="1"/>
    <xf numFmtId="166" fontId="0" fillId="5" borderId="4" xfId="0" applyNumberFormat="1" applyFill="1" applyBorder="1" applyAlignment="1">
      <alignment horizontal="right"/>
    </xf>
    <xf numFmtId="0" fontId="0" fillId="5" borderId="4" xfId="0" applyFill="1" applyBorder="1" applyAlignment="1">
      <alignment horizontal="left" wrapText="1"/>
    </xf>
    <xf numFmtId="17" fontId="0" fillId="0" borderId="12" xfId="0" quotePrefix="1" applyNumberFormat="1" applyBorder="1"/>
    <xf numFmtId="167" fontId="0" fillId="0" borderId="10" xfId="0" applyNumberFormat="1" applyBorder="1" applyAlignment="1">
      <alignment horizontal="left"/>
    </xf>
    <xf numFmtId="15" fontId="0" fillId="0" borderId="12" xfId="0" applyNumberFormat="1" applyBorder="1" applyAlignment="1">
      <alignment horizontal="left"/>
    </xf>
    <xf numFmtId="166" fontId="0" fillId="6" borderId="0" xfId="0" applyNumberFormat="1" applyFill="1"/>
    <xf numFmtId="166" fontId="0" fillId="6" borderId="4" xfId="0" applyNumberFormat="1" applyFill="1" applyBorder="1" applyAlignment="1">
      <alignment horizontal="right"/>
    </xf>
    <xf numFmtId="166" fontId="0" fillId="7" borderId="4" xfId="0" applyNumberFormat="1" applyFill="1" applyBorder="1" applyAlignment="1">
      <alignment horizontal="right"/>
    </xf>
    <xf numFmtId="166" fontId="0" fillId="7" borderId="10" xfId="0" applyNumberFormat="1" applyFill="1" applyBorder="1" applyAlignment="1">
      <alignment horizontal="right"/>
    </xf>
    <xf numFmtId="166" fontId="0" fillId="7" borderId="16" xfId="0" applyNumberFormat="1" applyFill="1" applyBorder="1" applyAlignment="1">
      <alignment horizontal="right"/>
    </xf>
    <xf numFmtId="166" fontId="0" fillId="6" borderId="0" xfId="0" applyNumberFormat="1" applyFill="1" applyAlignment="1">
      <alignment horizontal="right"/>
    </xf>
    <xf numFmtId="166" fontId="0" fillId="6" borderId="4" xfId="0" applyNumberFormat="1" applyFill="1" applyBorder="1"/>
    <xf numFmtId="166" fontId="0" fillId="8" borderId="0" xfId="0" applyNumberFormat="1" applyFill="1"/>
    <xf numFmtId="166" fontId="1" fillId="0" borderId="29" xfId="0" applyNumberFormat="1" applyFont="1" applyBorder="1" applyAlignment="1">
      <alignment vertical="top"/>
    </xf>
    <xf numFmtId="0" fontId="1" fillId="0" borderId="30" xfId="0" applyFont="1" applyBorder="1" applyAlignment="1">
      <alignment horizontal="left" vertical="top" wrapText="1"/>
    </xf>
    <xf numFmtId="166" fontId="0" fillId="4" borderId="0" xfId="0" applyNumberFormat="1" applyFill="1"/>
    <xf numFmtId="0" fontId="0" fillId="0" borderId="10" xfId="0" quotePrefix="1" applyBorder="1"/>
    <xf numFmtId="166" fontId="0" fillId="0" borderId="10" xfId="0" applyNumberFormat="1" applyBorder="1" applyAlignment="1">
      <alignment horizontal="right"/>
    </xf>
    <xf numFmtId="0" fontId="0" fillId="0" borderId="2" xfId="0" applyBorder="1"/>
    <xf numFmtId="14" fontId="0" fillId="0" borderId="4" xfId="0" applyNumberFormat="1" applyBorder="1"/>
    <xf numFmtId="14" fontId="0" fillId="0" borderId="4" xfId="0" quotePrefix="1" applyNumberFormat="1" applyBorder="1"/>
    <xf numFmtId="14" fontId="0" fillId="0" borderId="4" xfId="0" quotePrefix="1" applyNumberFormat="1" applyBorder="1" applyAlignment="1">
      <alignment wrapText="1"/>
    </xf>
    <xf numFmtId="168" fontId="0" fillId="0" borderId="0" xfId="0" applyNumberFormat="1"/>
    <xf numFmtId="165" fontId="0" fillId="0" borderId="0" xfId="1" applyFont="1"/>
    <xf numFmtId="166" fontId="0" fillId="7" borderId="4" xfId="0" applyNumberFormat="1" applyFill="1" applyBorder="1"/>
    <xf numFmtId="166" fontId="0" fillId="2" borderId="4" xfId="0" applyNumberFormat="1" applyFill="1" applyBorder="1"/>
    <xf numFmtId="0" fontId="0" fillId="2" borderId="0" xfId="0" applyFill="1"/>
    <xf numFmtId="166" fontId="1" fillId="0" borderId="4" xfId="0" applyNumberFormat="1" applyFont="1" applyBorder="1"/>
    <xf numFmtId="17" fontId="1" fillId="0" borderId="4" xfId="0" quotePrefix="1" applyNumberFormat="1" applyFont="1" applyBorder="1"/>
    <xf numFmtId="166" fontId="2" fillId="0" borderId="1" xfId="0" applyNumberFormat="1" applyFont="1" applyBorder="1" applyAlignment="1">
      <alignment vertical="center" wrapText="1"/>
    </xf>
    <xf numFmtId="166" fontId="2" fillId="0" borderId="2" xfId="0" applyNumberFormat="1" applyFont="1" applyBorder="1" applyAlignment="1">
      <alignment horizontal="left" vertical="center" wrapText="1"/>
    </xf>
    <xf numFmtId="166" fontId="2" fillId="0" borderId="2" xfId="0" applyNumberFormat="1" applyFont="1" applyBorder="1" applyAlignment="1">
      <alignment vertical="center" wrapText="1"/>
    </xf>
    <xf numFmtId="166" fontId="2" fillId="0" borderId="3" xfId="0" applyNumberFormat="1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 textRotation="90"/>
    </xf>
    <xf numFmtId="0" fontId="0" fillId="2" borderId="4" xfId="0" applyFill="1" applyBorder="1" applyAlignment="1">
      <alignment horizontal="left" vertical="center" textRotation="90" wrapText="1"/>
    </xf>
    <xf numFmtId="0" fontId="0" fillId="2" borderId="4" xfId="0" applyFill="1" applyBorder="1" applyAlignment="1">
      <alignment horizontal="left" vertical="center"/>
    </xf>
    <xf numFmtId="166" fontId="0" fillId="2" borderId="4" xfId="0" applyNumberFormat="1" applyFill="1" applyBorder="1" applyAlignment="1">
      <alignment vertical="center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4" xfId="0" applyBorder="1" applyAlignment="1">
      <alignment vertical="center" textRotation="90"/>
    </xf>
    <xf numFmtId="0" fontId="0" fillId="2" borderId="4" xfId="0" applyFill="1" applyBorder="1" applyAlignment="1">
      <alignment vertical="center" textRotation="90" wrapText="1"/>
    </xf>
    <xf numFmtId="0" fontId="0" fillId="2" borderId="4" xfId="0" applyFill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externalLink" Target="externalLinks/externalLink1.xml"/><Relationship Id="rId68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externalLink" Target="externalLinks/externalLink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257175</xdr:colOff>
      <xdr:row>0</xdr:row>
      <xdr:rowOff>142875</xdr:rowOff>
    </xdr:from>
    <xdr:to>
      <xdr:col>16</xdr:col>
      <xdr:colOff>1428750</xdr:colOff>
      <xdr:row>0</xdr:row>
      <xdr:rowOff>771525</xdr:rowOff>
    </xdr:to>
    <xdr:pic>
      <xdr:nvPicPr>
        <xdr:cNvPr id="2" name="Picture 1" descr="New 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9895" y="142875"/>
          <a:ext cx="234505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257175</xdr:colOff>
      <xdr:row>0</xdr:row>
      <xdr:rowOff>142875</xdr:rowOff>
    </xdr:from>
    <xdr:to>
      <xdr:col>16</xdr:col>
      <xdr:colOff>1428750</xdr:colOff>
      <xdr:row>0</xdr:row>
      <xdr:rowOff>771525</xdr:rowOff>
    </xdr:to>
    <xdr:pic>
      <xdr:nvPicPr>
        <xdr:cNvPr id="3" name="Picture 2" descr="New 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9895" y="142875"/>
          <a:ext cx="234505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257175</xdr:colOff>
      <xdr:row>0</xdr:row>
      <xdr:rowOff>142875</xdr:rowOff>
    </xdr:from>
    <xdr:to>
      <xdr:col>16</xdr:col>
      <xdr:colOff>1428750</xdr:colOff>
      <xdr:row>0</xdr:row>
      <xdr:rowOff>771525</xdr:rowOff>
    </xdr:to>
    <xdr:pic>
      <xdr:nvPicPr>
        <xdr:cNvPr id="2" name="Picture 1" descr="New 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54515" y="142875"/>
          <a:ext cx="360997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257175</xdr:colOff>
      <xdr:row>0</xdr:row>
      <xdr:rowOff>142875</xdr:rowOff>
    </xdr:from>
    <xdr:to>
      <xdr:col>16</xdr:col>
      <xdr:colOff>1428750</xdr:colOff>
      <xdr:row>0</xdr:row>
      <xdr:rowOff>771525</xdr:rowOff>
    </xdr:to>
    <xdr:pic>
      <xdr:nvPicPr>
        <xdr:cNvPr id="3" name="Picture 2" descr="New Imag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54515" y="142875"/>
          <a:ext cx="360997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257175</xdr:colOff>
      <xdr:row>0</xdr:row>
      <xdr:rowOff>142875</xdr:rowOff>
    </xdr:from>
    <xdr:to>
      <xdr:col>16</xdr:col>
      <xdr:colOff>1428750</xdr:colOff>
      <xdr:row>0</xdr:row>
      <xdr:rowOff>771525</xdr:rowOff>
    </xdr:to>
    <xdr:pic>
      <xdr:nvPicPr>
        <xdr:cNvPr id="2" name="Picture 1" descr="New 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3675" y="142875"/>
          <a:ext cx="360997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257175</xdr:colOff>
      <xdr:row>0</xdr:row>
      <xdr:rowOff>142875</xdr:rowOff>
    </xdr:from>
    <xdr:to>
      <xdr:col>16</xdr:col>
      <xdr:colOff>1428750</xdr:colOff>
      <xdr:row>0</xdr:row>
      <xdr:rowOff>771525</xdr:rowOff>
    </xdr:to>
    <xdr:pic>
      <xdr:nvPicPr>
        <xdr:cNvPr id="3" name="Picture 2" descr="New Imag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3675" y="142875"/>
          <a:ext cx="360997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257175</xdr:colOff>
      <xdr:row>0</xdr:row>
      <xdr:rowOff>142875</xdr:rowOff>
    </xdr:from>
    <xdr:to>
      <xdr:col>16</xdr:col>
      <xdr:colOff>1428750</xdr:colOff>
      <xdr:row>0</xdr:row>
      <xdr:rowOff>771525</xdr:rowOff>
    </xdr:to>
    <xdr:pic>
      <xdr:nvPicPr>
        <xdr:cNvPr id="2" name="Picture 1" descr="New Ima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3675" y="142875"/>
          <a:ext cx="360997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257175</xdr:colOff>
      <xdr:row>0</xdr:row>
      <xdr:rowOff>142875</xdr:rowOff>
    </xdr:from>
    <xdr:to>
      <xdr:col>16</xdr:col>
      <xdr:colOff>1428750</xdr:colOff>
      <xdr:row>0</xdr:row>
      <xdr:rowOff>771525</xdr:rowOff>
    </xdr:to>
    <xdr:pic>
      <xdr:nvPicPr>
        <xdr:cNvPr id="3" name="Picture 2" descr="New Imag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3675" y="142875"/>
          <a:ext cx="360997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257175</xdr:colOff>
      <xdr:row>0</xdr:row>
      <xdr:rowOff>142875</xdr:rowOff>
    </xdr:from>
    <xdr:to>
      <xdr:col>16</xdr:col>
      <xdr:colOff>1428750</xdr:colOff>
      <xdr:row>0</xdr:row>
      <xdr:rowOff>771525</xdr:rowOff>
    </xdr:to>
    <xdr:pic>
      <xdr:nvPicPr>
        <xdr:cNvPr id="2" name="Picture 1" descr="New Ima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9895" y="142875"/>
          <a:ext cx="234505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257175</xdr:colOff>
      <xdr:row>0</xdr:row>
      <xdr:rowOff>142875</xdr:rowOff>
    </xdr:from>
    <xdr:to>
      <xdr:col>16</xdr:col>
      <xdr:colOff>1428750</xdr:colOff>
      <xdr:row>0</xdr:row>
      <xdr:rowOff>771525</xdr:rowOff>
    </xdr:to>
    <xdr:pic>
      <xdr:nvPicPr>
        <xdr:cNvPr id="3" name="Picture 2" descr="New Image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9895" y="142875"/>
          <a:ext cx="234505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257175</xdr:colOff>
      <xdr:row>0</xdr:row>
      <xdr:rowOff>142875</xdr:rowOff>
    </xdr:from>
    <xdr:to>
      <xdr:col>16</xdr:col>
      <xdr:colOff>1428750</xdr:colOff>
      <xdr:row>0</xdr:row>
      <xdr:rowOff>771525</xdr:rowOff>
    </xdr:to>
    <xdr:pic>
      <xdr:nvPicPr>
        <xdr:cNvPr id="2" name="Picture 1" descr="New Ima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9895" y="142875"/>
          <a:ext cx="234505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257175</xdr:colOff>
      <xdr:row>0</xdr:row>
      <xdr:rowOff>142875</xdr:rowOff>
    </xdr:from>
    <xdr:to>
      <xdr:col>16</xdr:col>
      <xdr:colOff>1428750</xdr:colOff>
      <xdr:row>0</xdr:row>
      <xdr:rowOff>771525</xdr:rowOff>
    </xdr:to>
    <xdr:pic>
      <xdr:nvPicPr>
        <xdr:cNvPr id="3" name="Picture 2" descr="New Image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9895" y="142875"/>
          <a:ext cx="234505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38100</xdr:colOff>
      <xdr:row>0</xdr:row>
      <xdr:rowOff>95250</xdr:rowOff>
    </xdr:from>
    <xdr:to>
      <xdr:col>16</xdr:col>
      <xdr:colOff>1504950</xdr:colOff>
      <xdr:row>0</xdr:row>
      <xdr:rowOff>723900</xdr:rowOff>
    </xdr:to>
    <xdr:pic>
      <xdr:nvPicPr>
        <xdr:cNvPr id="2" name="Picture 1" descr="New Image">
          <a:extLst>
            <a:ext uri="{FF2B5EF4-FFF2-40B4-BE49-F238E27FC236}">
              <a16:creationId xmlns:a16="http://schemas.microsoft.com/office/drawing/2014/main" id="{AE2893AA-1B6F-4D27-BFB7-7F1EA2562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95250"/>
          <a:ext cx="233553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257175</xdr:colOff>
      <xdr:row>0</xdr:row>
      <xdr:rowOff>142875</xdr:rowOff>
    </xdr:from>
    <xdr:to>
      <xdr:col>16</xdr:col>
      <xdr:colOff>1428750</xdr:colOff>
      <xdr:row>0</xdr:row>
      <xdr:rowOff>771525</xdr:rowOff>
    </xdr:to>
    <xdr:pic>
      <xdr:nvPicPr>
        <xdr:cNvPr id="2" name="Picture 1" descr="New Ima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9895" y="142875"/>
          <a:ext cx="234505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257175</xdr:colOff>
      <xdr:row>0</xdr:row>
      <xdr:rowOff>142875</xdr:rowOff>
    </xdr:from>
    <xdr:to>
      <xdr:col>16</xdr:col>
      <xdr:colOff>1428750</xdr:colOff>
      <xdr:row>0</xdr:row>
      <xdr:rowOff>771525</xdr:rowOff>
    </xdr:to>
    <xdr:pic>
      <xdr:nvPicPr>
        <xdr:cNvPr id="3" name="Picture 2" descr="New Image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9895" y="142875"/>
          <a:ext cx="234505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handazile\AppData\Local\Microsoft\Windows\INetCache\Content.Outlook\AT1E5CMY\Fruitless%20%20Wasteful%20Sept%202026.csv" TargetMode="External"/><Relationship Id="rId1" Type="http://schemas.openxmlformats.org/officeDocument/2006/relationships/externalLinkPath" Target="file:///C:\Users\Thandazile\AppData\Local\Microsoft\Windows\INetCache\Content.Outlook\AT1E5CMY\Fruitless%20%20Wasteful%20Sept%202026.csv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MariusCrouse/Documents/Interest%20RECON%2016_17%20submitted.xlsx" TargetMode="External"/><Relationship Id="rId1" Type="http://schemas.openxmlformats.org/officeDocument/2006/relationships/externalLinkPath" Target="/Users/MariusCrouse/Documents/Interest%20RECON%2016_17%20submitt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ruitless  Wasteful Sept 2026"/>
    </sheetNames>
    <sheetDataSet>
      <sheetData sheetId="0">
        <row r="17">
          <cell r="H17">
            <v>234.96999999999994</v>
          </cell>
        </row>
        <row r="30">
          <cell r="H30">
            <v>706.3</v>
          </cell>
        </row>
        <row r="35">
          <cell r="H35">
            <v>109.38</v>
          </cell>
        </row>
        <row r="39">
          <cell r="H39">
            <v>651.47</v>
          </cell>
        </row>
        <row r="49">
          <cell r="H49">
            <v>83353.599999999991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con06"/>
      <sheetName val="June17"/>
      <sheetName val="Recon05"/>
      <sheetName val="May17"/>
      <sheetName val="Recon04"/>
      <sheetName val="April17"/>
      <sheetName val="Recon03"/>
      <sheetName val="March17"/>
      <sheetName val="Recon02"/>
      <sheetName val="Recon01"/>
      <sheetName val="Recon12"/>
      <sheetName val="Recon11"/>
      <sheetName val="Recon10"/>
      <sheetName val="Recon09"/>
      <sheetName val="Recon07"/>
      <sheetName val="combine print (2)"/>
      <sheetName val="inerest paid Feb17"/>
      <sheetName val="Interest paid Jan17"/>
      <sheetName val="Interest paid Dec16"/>
      <sheetName val="Interest paid nov16"/>
      <sheetName val="Interest paid Oct16"/>
      <sheetName val="V875-2016000797"/>
    </sheetNames>
    <sheetDataSet>
      <sheetData sheetId="0"/>
      <sheetData sheetId="1">
        <row r="60">
          <cell r="M60">
            <v>-99933.440000000002</v>
          </cell>
        </row>
        <row r="65">
          <cell r="L65">
            <v>5540985.6399999997</v>
          </cell>
        </row>
      </sheetData>
      <sheetData sheetId="2"/>
      <sheetData sheetId="3"/>
      <sheetData sheetId="4"/>
      <sheetData sheetId="5"/>
      <sheetData sheetId="6"/>
      <sheetData sheetId="7">
        <row r="38">
          <cell r="G38">
            <v>-94258.71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6">
          <cell r="G6">
            <v>-82814.11</v>
          </cell>
        </row>
        <row r="7">
          <cell r="G7">
            <v>-89242.58</v>
          </cell>
        </row>
        <row r="30">
          <cell r="G30">
            <v>-79314.45</v>
          </cell>
        </row>
        <row r="31">
          <cell r="G31">
            <v>-84343.44</v>
          </cell>
        </row>
        <row r="35">
          <cell r="G35">
            <v>-225.18</v>
          </cell>
        </row>
      </sheetData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3AA37-7109-4970-BE02-CB47635ACDBB}">
  <sheetPr>
    <tabColor rgb="FF00B050"/>
  </sheetPr>
  <dimension ref="A2:H67"/>
  <sheetViews>
    <sheetView workbookViewId="0">
      <selection activeCell="F5" sqref="F5"/>
    </sheetView>
  </sheetViews>
  <sheetFormatPr defaultRowHeight="14.4" x14ac:dyDescent="0.3"/>
  <cols>
    <col min="1" max="1" width="18.5546875" bestFit="1" customWidth="1"/>
    <col min="2" max="2" width="11" bestFit="1" customWidth="1"/>
    <col min="3" max="3" width="12.77734375" style="48" bestFit="1" customWidth="1"/>
    <col min="4" max="4" width="11.77734375" bestFit="1" customWidth="1"/>
    <col min="6" max="6" width="12.33203125" bestFit="1" customWidth="1"/>
    <col min="7" max="7" width="12.5546875" bestFit="1" customWidth="1"/>
  </cols>
  <sheetData>
    <row r="2" spans="1:6" s="111" customFormat="1" x14ac:dyDescent="0.3">
      <c r="A2" s="111" t="s">
        <v>742</v>
      </c>
      <c r="C2" s="69"/>
    </row>
    <row r="3" spans="1:6" s="111" customFormat="1" x14ac:dyDescent="0.3">
      <c r="C3" s="69"/>
    </row>
    <row r="4" spans="1:6" x14ac:dyDescent="0.3">
      <c r="A4" t="s">
        <v>733</v>
      </c>
      <c r="B4" t="s">
        <v>735</v>
      </c>
      <c r="C4" s="109">
        <v>28749126</v>
      </c>
      <c r="F4" s="117">
        <f>Recon062017!G50+Recon062017!G60</f>
        <v>17783496.740000002</v>
      </c>
    </row>
    <row r="5" spans="1:6" x14ac:dyDescent="0.3">
      <c r="A5" t="s">
        <v>299</v>
      </c>
      <c r="B5" t="s">
        <v>736</v>
      </c>
      <c r="C5" s="48">
        <v>27142606</v>
      </c>
      <c r="D5" s="48"/>
    </row>
    <row r="6" spans="1:6" x14ac:dyDescent="0.3">
      <c r="A6" t="s">
        <v>743</v>
      </c>
      <c r="C6" s="109">
        <f>C4-C5</f>
        <v>1606520</v>
      </c>
      <c r="D6" s="48"/>
    </row>
    <row r="7" spans="1:6" x14ac:dyDescent="0.3">
      <c r="A7" t="s">
        <v>734</v>
      </c>
      <c r="B7" t="s">
        <v>736</v>
      </c>
      <c r="C7" s="48">
        <v>3902979</v>
      </c>
    </row>
    <row r="8" spans="1:6" ht="15" thickBot="1" x14ac:dyDescent="0.35">
      <c r="A8" t="s">
        <v>737</v>
      </c>
      <c r="B8" t="s">
        <v>738</v>
      </c>
      <c r="C8" s="108">
        <f>C4+C7-C5</f>
        <v>5509499</v>
      </c>
    </row>
    <row r="9" spans="1:6" ht="15" thickTop="1" x14ac:dyDescent="0.3"/>
    <row r="10" spans="1:6" x14ac:dyDescent="0.3">
      <c r="A10" s="112" t="s">
        <v>299</v>
      </c>
      <c r="C10" s="110">
        <f>C5</f>
        <v>27142606</v>
      </c>
      <c r="E10" s="112" t="s">
        <v>734</v>
      </c>
      <c r="F10" s="110">
        <f>C7</f>
        <v>3902979</v>
      </c>
    </row>
    <row r="11" spans="1:6" x14ac:dyDescent="0.3">
      <c r="A11" t="s">
        <v>739</v>
      </c>
      <c r="B11">
        <f>'Amatola Water'!G21</f>
        <v>9494148.4600000009</v>
      </c>
      <c r="C11" s="48">
        <f t="shared" ref="C11:C16" si="0">C10-B11</f>
        <v>17648457.539999999</v>
      </c>
      <c r="E11">
        <f>'Amatola Water'!G19</f>
        <v>756776.97</v>
      </c>
      <c r="F11" s="48">
        <f t="shared" ref="F11:F16" si="1">F10-E11</f>
        <v>3146202.0300000003</v>
      </c>
    </row>
    <row r="12" spans="1:6" x14ac:dyDescent="0.3">
      <c r="A12" t="s">
        <v>519</v>
      </c>
      <c r="B12">
        <f>'Auditor General'!G62</f>
        <v>1299063.21</v>
      </c>
      <c r="C12" s="48">
        <f t="shared" si="0"/>
        <v>16349394.329999998</v>
      </c>
      <c r="E12">
        <f>'Auditor General'!G60</f>
        <v>0</v>
      </c>
      <c r="F12" s="48">
        <f t="shared" si="1"/>
        <v>3146202.0300000003</v>
      </c>
    </row>
    <row r="13" spans="1:6" x14ac:dyDescent="0.3">
      <c r="A13" t="s">
        <v>520</v>
      </c>
      <c r="B13">
        <f>DWS!G31</f>
        <v>9592929.5399999991</v>
      </c>
      <c r="C13" s="48">
        <f t="shared" si="0"/>
        <v>6756464.7899999991</v>
      </c>
      <c r="E13">
        <f>DWS!G29</f>
        <v>3046693.5599999996</v>
      </c>
      <c r="F13" s="48">
        <f t="shared" si="1"/>
        <v>99508.470000000671</v>
      </c>
    </row>
    <row r="14" spans="1:6" x14ac:dyDescent="0.3">
      <c r="A14" t="s">
        <v>31</v>
      </c>
      <c r="B14">
        <f>Eskom!G85</f>
        <v>6285640.7200000007</v>
      </c>
      <c r="C14" s="48">
        <f t="shared" si="0"/>
        <v>470824.06999999844</v>
      </c>
      <c r="E14">
        <f>Eskom!G83</f>
        <v>80693.22</v>
      </c>
      <c r="F14" s="48">
        <f t="shared" si="1"/>
        <v>18815.250000000669</v>
      </c>
    </row>
    <row r="15" spans="1:6" x14ac:dyDescent="0.3">
      <c r="A15" t="s">
        <v>740</v>
      </c>
      <c r="B15">
        <f>'Other SPs Write off'!G76</f>
        <v>200824.12000000002</v>
      </c>
      <c r="C15" s="48">
        <f t="shared" si="0"/>
        <v>269999.94999999844</v>
      </c>
      <c r="E15">
        <f>'Other SPs Write off'!G74</f>
        <v>18816.18</v>
      </c>
      <c r="F15" s="48">
        <f t="shared" si="1"/>
        <v>-0.92999999933090294</v>
      </c>
    </row>
    <row r="16" spans="1:6" x14ac:dyDescent="0.3">
      <c r="A16" t="s">
        <v>741</v>
      </c>
      <c r="B16">
        <f>'Needs further Investigation'!G4</f>
        <v>270000</v>
      </c>
      <c r="C16" s="48">
        <f t="shared" si="0"/>
        <v>-5.0000001559965312E-2</v>
      </c>
      <c r="E16">
        <v>0</v>
      </c>
      <c r="F16" s="48">
        <f t="shared" si="1"/>
        <v>-0.92999999933090294</v>
      </c>
    </row>
    <row r="18" spans="1:8" x14ac:dyDescent="0.3">
      <c r="A18" t="s">
        <v>744</v>
      </c>
    </row>
    <row r="19" spans="1:8" ht="43.2" x14ac:dyDescent="0.3">
      <c r="A19" s="7">
        <v>221</v>
      </c>
      <c r="B19" s="7" t="s">
        <v>417</v>
      </c>
      <c r="C19" s="9" t="s">
        <v>418</v>
      </c>
      <c r="D19" s="7" t="s">
        <v>417</v>
      </c>
      <c r="E19" s="7" t="s">
        <v>419</v>
      </c>
      <c r="F19" s="43" t="s">
        <v>156</v>
      </c>
      <c r="G19" s="37">
        <v>652101.26</v>
      </c>
      <c r="H19" s="43" t="s">
        <v>178</v>
      </c>
    </row>
    <row r="20" spans="1:8" ht="43.2" x14ac:dyDescent="0.3">
      <c r="A20" s="7">
        <v>244</v>
      </c>
      <c r="B20" s="7" t="s">
        <v>470</v>
      </c>
      <c r="C20" s="9" t="s">
        <v>454</v>
      </c>
      <c r="D20" s="7" t="s">
        <v>29</v>
      </c>
      <c r="E20" s="7" t="s">
        <v>472</v>
      </c>
      <c r="F20" s="43" t="s">
        <v>473</v>
      </c>
      <c r="G20" s="37">
        <v>219780.08</v>
      </c>
      <c r="H20" s="43" t="s">
        <v>178</v>
      </c>
    </row>
    <row r="21" spans="1:8" ht="115.2" x14ac:dyDescent="0.3">
      <c r="A21" s="54" t="s">
        <v>482</v>
      </c>
      <c r="B21" s="44" t="s">
        <v>395</v>
      </c>
      <c r="C21" s="55">
        <v>44012</v>
      </c>
      <c r="D21" s="56" t="s">
        <v>483</v>
      </c>
      <c r="E21" s="57">
        <v>43617</v>
      </c>
      <c r="F21" s="54" t="s">
        <v>95</v>
      </c>
      <c r="G21" s="58">
        <v>-115104.37</v>
      </c>
      <c r="H21" s="54" t="s">
        <v>486</v>
      </c>
    </row>
    <row r="22" spans="1:8" x14ac:dyDescent="0.3">
      <c r="C22" s="60"/>
      <c r="E22" s="199" t="s">
        <v>488</v>
      </c>
      <c r="F22" s="200"/>
      <c r="G22" s="18">
        <f>SUM(G19:G21)</f>
        <v>756776.97</v>
      </c>
      <c r="H22" s="46"/>
    </row>
    <row r="24" spans="1:8" ht="43.2" x14ac:dyDescent="0.3">
      <c r="A24" s="7">
        <v>233</v>
      </c>
      <c r="B24" s="7" t="s">
        <v>453</v>
      </c>
      <c r="C24" s="9" t="s">
        <v>454</v>
      </c>
      <c r="D24" s="7" t="s">
        <v>29</v>
      </c>
      <c r="E24" s="7" t="s">
        <v>455</v>
      </c>
      <c r="F24" s="43" t="s">
        <v>456</v>
      </c>
      <c r="G24" s="37">
        <v>1521817.2</v>
      </c>
      <c r="H24" s="43" t="s">
        <v>457</v>
      </c>
    </row>
    <row r="25" spans="1:8" ht="43.2" x14ac:dyDescent="0.3">
      <c r="A25" s="54" t="s">
        <v>482</v>
      </c>
      <c r="B25" s="44" t="s">
        <v>453</v>
      </c>
      <c r="C25" s="56" t="s">
        <v>454</v>
      </c>
      <c r="D25" s="44" t="s">
        <v>29</v>
      </c>
      <c r="E25" s="68" t="s">
        <v>507</v>
      </c>
      <c r="F25" s="67" t="s">
        <v>456</v>
      </c>
      <c r="G25" s="45">
        <f>226.39+383.09+396.09+411.73+4.32+4.32+4.32+4.45+7.39+7.39+7.39+7.59+7.81+7.81+7.81+8+8.22+8.22+8.22+8.4</f>
        <v>1528.96</v>
      </c>
      <c r="H25" s="67" t="s">
        <v>501</v>
      </c>
    </row>
    <row r="26" spans="1:8" ht="43.2" x14ac:dyDescent="0.3">
      <c r="A26" s="7">
        <v>235</v>
      </c>
      <c r="B26" s="7" t="s">
        <v>460</v>
      </c>
      <c r="C26" s="9" t="s">
        <v>454</v>
      </c>
      <c r="D26" s="7" t="s">
        <v>29</v>
      </c>
      <c r="E26" s="7" t="s">
        <v>461</v>
      </c>
      <c r="F26" s="43" t="s">
        <v>456</v>
      </c>
      <c r="G26" s="37">
        <v>211770.15</v>
      </c>
      <c r="H26" s="43" t="s">
        <v>457</v>
      </c>
    </row>
    <row r="27" spans="1:8" ht="43.2" x14ac:dyDescent="0.3">
      <c r="A27" s="54" t="s">
        <v>482</v>
      </c>
      <c r="B27" s="44" t="s">
        <v>460</v>
      </c>
      <c r="C27" s="56" t="s">
        <v>454</v>
      </c>
      <c r="D27" s="44" t="s">
        <v>29</v>
      </c>
      <c r="E27" s="68" t="s">
        <v>506</v>
      </c>
      <c r="F27" s="67" t="s">
        <v>456</v>
      </c>
      <c r="G27" s="45">
        <f>213.21+4.43+4.34+4.34+4.34</f>
        <v>230.66000000000003</v>
      </c>
      <c r="H27" s="67" t="s">
        <v>501</v>
      </c>
    </row>
    <row r="28" spans="1:8" ht="43.2" x14ac:dyDescent="0.3">
      <c r="A28" s="7">
        <v>237</v>
      </c>
      <c r="B28" s="7" t="s">
        <v>462</v>
      </c>
      <c r="C28" s="9" t="s">
        <v>454</v>
      </c>
      <c r="D28" s="7" t="s">
        <v>29</v>
      </c>
      <c r="E28" s="7" t="s">
        <v>463</v>
      </c>
      <c r="F28" s="43" t="s">
        <v>456</v>
      </c>
      <c r="G28" s="37">
        <v>424485.31</v>
      </c>
      <c r="H28" s="43" t="s">
        <v>457</v>
      </c>
    </row>
    <row r="29" spans="1:8" ht="43.2" x14ac:dyDescent="0.3">
      <c r="A29" s="54" t="s">
        <v>482</v>
      </c>
      <c r="B29" s="44" t="s">
        <v>462</v>
      </c>
      <c r="C29" s="56" t="s">
        <v>454</v>
      </c>
      <c r="D29" s="44" t="s">
        <v>29</v>
      </c>
      <c r="E29" s="68" t="s">
        <v>505</v>
      </c>
      <c r="F29" s="67" t="s">
        <v>456</v>
      </c>
      <c r="G29" s="45">
        <f>455.55+9.24+9.24+9.24+9.42</f>
        <v>492.69000000000005</v>
      </c>
      <c r="H29" s="67" t="s">
        <v>501</v>
      </c>
    </row>
    <row r="30" spans="1:8" ht="43.2" x14ac:dyDescent="0.3">
      <c r="A30" s="7">
        <v>238</v>
      </c>
      <c r="B30" s="7" t="s">
        <v>464</v>
      </c>
      <c r="C30" s="9" t="s">
        <v>454</v>
      </c>
      <c r="D30" s="7" t="s">
        <v>29</v>
      </c>
      <c r="E30" s="7" t="s">
        <v>465</v>
      </c>
      <c r="F30" s="43" t="s">
        <v>456</v>
      </c>
      <c r="G30" s="37">
        <v>214063.83</v>
      </c>
      <c r="H30" s="43" t="s">
        <v>457</v>
      </c>
    </row>
    <row r="31" spans="1:8" ht="43.2" x14ac:dyDescent="0.3">
      <c r="A31" s="54" t="s">
        <v>482</v>
      </c>
      <c r="B31" s="44" t="s">
        <v>464</v>
      </c>
      <c r="C31" s="56" t="s">
        <v>454</v>
      </c>
      <c r="D31" s="44" t="s">
        <v>29</v>
      </c>
      <c r="E31" s="68" t="s">
        <v>504</v>
      </c>
      <c r="F31" s="67" t="s">
        <v>456</v>
      </c>
      <c r="G31" s="45">
        <f>235.14+4.85+4.85+4.85+4.94</f>
        <v>254.62999999999997</v>
      </c>
      <c r="H31" s="67" t="s">
        <v>501</v>
      </c>
    </row>
    <row r="32" spans="1:8" ht="43.2" x14ac:dyDescent="0.3">
      <c r="A32" s="7">
        <v>240</v>
      </c>
      <c r="B32" s="7" t="s">
        <v>466</v>
      </c>
      <c r="C32" s="9" t="s">
        <v>454</v>
      </c>
      <c r="D32" s="7" t="s">
        <v>29</v>
      </c>
      <c r="E32" s="7" t="s">
        <v>440</v>
      </c>
      <c r="F32" s="43" t="s">
        <v>456</v>
      </c>
      <c r="G32" s="37">
        <v>222737.09</v>
      </c>
      <c r="H32" s="43" t="s">
        <v>457</v>
      </c>
    </row>
    <row r="33" spans="1:8" ht="43.2" x14ac:dyDescent="0.3">
      <c r="A33" s="54" t="s">
        <v>482</v>
      </c>
      <c r="B33" s="44" t="s">
        <v>466</v>
      </c>
      <c r="C33" s="56" t="s">
        <v>454</v>
      </c>
      <c r="D33" s="44" t="s">
        <v>29</v>
      </c>
      <c r="E33" s="68" t="s">
        <v>503</v>
      </c>
      <c r="F33" s="67" t="s">
        <v>456</v>
      </c>
      <c r="G33" s="45">
        <f>5.19+5.19+5.19+5.28+249.76</f>
        <v>270.61</v>
      </c>
      <c r="H33" s="67" t="s">
        <v>501</v>
      </c>
    </row>
    <row r="34" spans="1:8" ht="43.2" x14ac:dyDescent="0.3">
      <c r="A34" s="54" t="s">
        <v>482</v>
      </c>
      <c r="B34" s="44" t="s">
        <v>470</v>
      </c>
      <c r="C34" s="56" t="s">
        <v>454</v>
      </c>
      <c r="D34" s="44" t="s">
        <v>29</v>
      </c>
      <c r="E34" s="68" t="s">
        <v>502</v>
      </c>
      <c r="F34" s="67" t="s">
        <v>456</v>
      </c>
      <c r="G34" s="45">
        <f>(5.19+5.19+5.19+5.28)+(231.36+38445.21+67.64+1067.45+533.72+160.07+5657.82+176573.82)+249.76</f>
        <v>223007.7</v>
      </c>
      <c r="H34" s="67" t="s">
        <v>501</v>
      </c>
    </row>
    <row r="35" spans="1:8" ht="43.2" x14ac:dyDescent="0.3">
      <c r="A35" s="54" t="s">
        <v>482</v>
      </c>
      <c r="B35" s="44" t="s">
        <v>499</v>
      </c>
      <c r="C35" s="56" t="s">
        <v>454</v>
      </c>
      <c r="D35" s="44" t="s">
        <v>29</v>
      </c>
      <c r="E35" s="68" t="s">
        <v>500</v>
      </c>
      <c r="F35" s="67" t="s">
        <v>456</v>
      </c>
      <c r="G35" s="45">
        <f>(5.45+5.36+5.36+5.36)+(231.36+38445.21+70.68+1087.74+543.87+163.11+5765.37+179448.79)+257.07</f>
        <v>226034.73</v>
      </c>
      <c r="H35" s="67" t="s">
        <v>501</v>
      </c>
    </row>
    <row r="36" spans="1:8" x14ac:dyDescent="0.3">
      <c r="C36" s="60"/>
      <c r="E36" s="64"/>
      <c r="F36" s="66"/>
      <c r="G36" s="45"/>
      <c r="H36" s="46"/>
    </row>
    <row r="37" spans="1:8" x14ac:dyDescent="0.3">
      <c r="C37" s="60"/>
      <c r="E37" s="199" t="s">
        <v>488</v>
      </c>
      <c r="F37" s="200"/>
      <c r="G37" s="18">
        <f>SUM(G24:G36)</f>
        <v>3046693.5599999996</v>
      </c>
      <c r="H37" s="46"/>
    </row>
    <row r="39" spans="1:8" ht="57.6" x14ac:dyDescent="0.3">
      <c r="A39" s="7">
        <v>215</v>
      </c>
      <c r="B39" s="7" t="s">
        <v>399</v>
      </c>
      <c r="C39" s="9" t="s">
        <v>400</v>
      </c>
      <c r="D39" s="7" t="s">
        <v>29</v>
      </c>
      <c r="E39" s="7" t="s">
        <v>401</v>
      </c>
      <c r="F39" s="1" t="s">
        <v>213</v>
      </c>
      <c r="G39" s="37">
        <v>526.37</v>
      </c>
      <c r="H39" s="43" t="s">
        <v>402</v>
      </c>
    </row>
    <row r="40" spans="1:8" ht="57.6" x14ac:dyDescent="0.3">
      <c r="A40" s="7">
        <v>216</v>
      </c>
      <c r="B40" s="7" t="s">
        <v>403</v>
      </c>
      <c r="C40" s="9" t="s">
        <v>400</v>
      </c>
      <c r="D40" s="7" t="s">
        <v>29</v>
      </c>
      <c r="E40" t="s">
        <v>404</v>
      </c>
      <c r="F40" s="1" t="s">
        <v>213</v>
      </c>
      <c r="G40" s="37">
        <v>921.14</v>
      </c>
      <c r="H40" s="43" t="s">
        <v>402</v>
      </c>
    </row>
    <row r="41" spans="1:8" ht="43.2" x14ac:dyDescent="0.3">
      <c r="A41" s="7">
        <v>220</v>
      </c>
      <c r="B41" s="7" t="s">
        <v>411</v>
      </c>
      <c r="C41" s="9" t="s">
        <v>412</v>
      </c>
      <c r="D41" s="7" t="s">
        <v>411</v>
      </c>
      <c r="E41" s="7" t="s">
        <v>415</v>
      </c>
      <c r="F41" s="43" t="s">
        <v>211</v>
      </c>
      <c r="G41" s="37">
        <v>634.74</v>
      </c>
      <c r="H41" s="43" t="s">
        <v>416</v>
      </c>
    </row>
    <row r="42" spans="1:8" ht="43.2" x14ac:dyDescent="0.3">
      <c r="A42" s="7">
        <v>222</v>
      </c>
      <c r="B42" s="7" t="s">
        <v>420</v>
      </c>
      <c r="C42" s="9" t="s">
        <v>418</v>
      </c>
      <c r="D42" s="7" t="s">
        <v>420</v>
      </c>
      <c r="E42" s="7" t="s">
        <v>421</v>
      </c>
      <c r="F42" s="43" t="s">
        <v>213</v>
      </c>
      <c r="G42" s="37">
        <v>1380.65</v>
      </c>
      <c r="H42" s="43" t="s">
        <v>422</v>
      </c>
    </row>
    <row r="43" spans="1:8" ht="43.2" x14ac:dyDescent="0.3">
      <c r="A43" s="7">
        <v>224</v>
      </c>
      <c r="B43" s="7" t="s">
        <v>428</v>
      </c>
      <c r="C43" s="9" t="s">
        <v>424</v>
      </c>
      <c r="D43" s="7" t="s">
        <v>428</v>
      </c>
      <c r="E43" s="7" t="s">
        <v>429</v>
      </c>
      <c r="F43" s="43" t="s">
        <v>213</v>
      </c>
      <c r="G43" s="37">
        <v>135.86000000000001</v>
      </c>
      <c r="H43" s="43" t="s">
        <v>422</v>
      </c>
    </row>
    <row r="44" spans="1:8" ht="28.8" x14ac:dyDescent="0.3">
      <c r="A44" s="7">
        <v>225</v>
      </c>
      <c r="B44" s="7" t="s">
        <v>428</v>
      </c>
      <c r="C44" s="9" t="s">
        <v>424</v>
      </c>
      <c r="D44" s="7" t="s">
        <v>428</v>
      </c>
      <c r="E44" s="7" t="s">
        <v>430</v>
      </c>
      <c r="F44" s="43" t="s">
        <v>213</v>
      </c>
      <c r="G44" s="37">
        <v>3.56</v>
      </c>
      <c r="H44" s="43" t="s">
        <v>431</v>
      </c>
    </row>
    <row r="45" spans="1:8" ht="57.6" x14ac:dyDescent="0.3">
      <c r="A45" s="7">
        <v>227</v>
      </c>
      <c r="B45" s="7" t="s">
        <v>435</v>
      </c>
      <c r="C45" s="9" t="s">
        <v>436</v>
      </c>
      <c r="D45" s="7" t="s">
        <v>435</v>
      </c>
      <c r="E45" s="7" t="s">
        <v>437</v>
      </c>
      <c r="F45" s="43" t="s">
        <v>438</v>
      </c>
      <c r="G45" s="37">
        <v>1904.25</v>
      </c>
      <c r="H45" s="43" t="s">
        <v>402</v>
      </c>
    </row>
    <row r="46" spans="1:8" ht="57.6" x14ac:dyDescent="0.3">
      <c r="A46" s="7">
        <v>228</v>
      </c>
      <c r="B46" s="7" t="s">
        <v>439</v>
      </c>
      <c r="C46" s="9" t="s">
        <v>436</v>
      </c>
      <c r="D46" s="7" t="s">
        <v>29</v>
      </c>
      <c r="E46" s="44" t="s">
        <v>440</v>
      </c>
      <c r="F46" s="43" t="s">
        <v>438</v>
      </c>
      <c r="G46" s="45">
        <v>273.93</v>
      </c>
      <c r="H46" s="43" t="s">
        <v>402</v>
      </c>
    </row>
    <row r="47" spans="1:8" ht="43.2" x14ac:dyDescent="0.3">
      <c r="A47" s="7">
        <v>229</v>
      </c>
      <c r="B47" s="7" t="s">
        <v>441</v>
      </c>
      <c r="C47" s="9" t="s">
        <v>436</v>
      </c>
      <c r="D47" s="7" t="s">
        <v>29</v>
      </c>
      <c r="E47" s="7" t="s">
        <v>442</v>
      </c>
      <c r="F47" s="43" t="s">
        <v>438</v>
      </c>
      <c r="G47" s="37">
        <v>-526.37</v>
      </c>
      <c r="H47" s="43" t="s">
        <v>443</v>
      </c>
    </row>
    <row r="48" spans="1:8" ht="72" x14ac:dyDescent="0.3">
      <c r="A48" s="7">
        <v>231</v>
      </c>
      <c r="B48" s="7" t="s">
        <v>448</v>
      </c>
      <c r="C48" s="9" t="s">
        <v>449</v>
      </c>
      <c r="D48" s="7" t="s">
        <v>29</v>
      </c>
      <c r="E48" s="7" t="s">
        <v>450</v>
      </c>
      <c r="F48" s="43" t="s">
        <v>438</v>
      </c>
      <c r="G48" s="37">
        <v>75165.06</v>
      </c>
      <c r="H48" s="43" t="s">
        <v>339</v>
      </c>
    </row>
    <row r="49" spans="1:8" ht="57.6" x14ac:dyDescent="0.3">
      <c r="A49" s="7">
        <v>232</v>
      </c>
      <c r="B49" s="7" t="s">
        <v>451</v>
      </c>
      <c r="C49" s="9" t="s">
        <v>449</v>
      </c>
      <c r="D49" s="7" t="s">
        <v>29</v>
      </c>
      <c r="E49" s="44" t="s">
        <v>452</v>
      </c>
      <c r="F49" s="43" t="s">
        <v>438</v>
      </c>
      <c r="G49" s="45">
        <v>273.93</v>
      </c>
      <c r="H49" s="43" t="s">
        <v>402</v>
      </c>
    </row>
    <row r="50" spans="1:8" ht="57.6" x14ac:dyDescent="0.3">
      <c r="A50" s="7">
        <v>242</v>
      </c>
      <c r="B50" s="7" t="s">
        <v>468</v>
      </c>
      <c r="C50" s="9" t="s">
        <v>454</v>
      </c>
      <c r="D50" s="7" t="s">
        <v>468</v>
      </c>
      <c r="E50" s="7" t="s">
        <v>469</v>
      </c>
      <c r="F50" s="43" t="s">
        <v>438</v>
      </c>
      <c r="G50" s="37">
        <v>274.02999999999997</v>
      </c>
      <c r="H50" s="43" t="s">
        <v>402</v>
      </c>
    </row>
    <row r="51" spans="1:8" ht="43.2" x14ac:dyDescent="0.3">
      <c r="A51" s="7">
        <v>245</v>
      </c>
      <c r="B51" s="7" t="s">
        <v>474</v>
      </c>
      <c r="C51" s="9" t="s">
        <v>454</v>
      </c>
      <c r="D51" s="7" t="s">
        <v>29</v>
      </c>
      <c r="E51" s="7" t="s">
        <v>475</v>
      </c>
      <c r="F51" s="43" t="s">
        <v>438</v>
      </c>
      <c r="G51" s="37">
        <v>-273.93</v>
      </c>
      <c r="H51" s="43" t="s">
        <v>443</v>
      </c>
    </row>
    <row r="52" spans="1:8" x14ac:dyDescent="0.3">
      <c r="A52" s="54"/>
      <c r="B52" s="44"/>
      <c r="C52" s="55"/>
      <c r="D52" s="56"/>
      <c r="E52" s="57"/>
      <c r="F52" s="54"/>
      <c r="G52" s="58"/>
      <c r="H52" s="54"/>
    </row>
    <row r="53" spans="1:8" x14ac:dyDescent="0.3">
      <c r="C53" s="60"/>
      <c r="E53" s="199" t="s">
        <v>488</v>
      </c>
      <c r="F53" s="200"/>
      <c r="G53" s="18">
        <f>SUM(G39:G52)</f>
        <v>80693.22</v>
      </c>
      <c r="H53" s="46"/>
    </row>
    <row r="55" spans="1:8" ht="72" x14ac:dyDescent="0.3">
      <c r="A55" s="7">
        <v>217</v>
      </c>
      <c r="B55" s="7" t="s">
        <v>405</v>
      </c>
      <c r="C55" s="9" t="s">
        <v>406</v>
      </c>
      <c r="D55" s="7" t="s">
        <v>405</v>
      </c>
      <c r="E55" s="7" t="s">
        <v>407</v>
      </c>
      <c r="F55" s="43" t="s">
        <v>408</v>
      </c>
      <c r="G55" s="37">
        <v>913.73</v>
      </c>
      <c r="H55" s="43" t="s">
        <v>409</v>
      </c>
    </row>
    <row r="56" spans="1:8" ht="72" x14ac:dyDescent="0.3">
      <c r="A56" s="7">
        <v>218</v>
      </c>
      <c r="B56" s="7" t="s">
        <v>395</v>
      </c>
      <c r="C56" s="9" t="s">
        <v>406</v>
      </c>
      <c r="D56" s="7" t="s">
        <v>405</v>
      </c>
      <c r="E56" s="7" t="s">
        <v>410</v>
      </c>
      <c r="F56" s="43" t="s">
        <v>408</v>
      </c>
      <c r="G56" s="37">
        <v>14521.13</v>
      </c>
      <c r="H56" s="43" t="s">
        <v>409</v>
      </c>
    </row>
    <row r="57" spans="1:8" ht="28.8" x14ac:dyDescent="0.3">
      <c r="A57" s="7">
        <v>219</v>
      </c>
      <c r="B57" s="7" t="s">
        <v>411</v>
      </c>
      <c r="C57" s="9" t="s">
        <v>412</v>
      </c>
      <c r="D57" s="7" t="s">
        <v>411</v>
      </c>
      <c r="E57" s="7" t="s">
        <v>413</v>
      </c>
      <c r="F57" s="43" t="s">
        <v>414</v>
      </c>
      <c r="G57" s="37">
        <v>759.6</v>
      </c>
      <c r="H57" s="1" t="s">
        <v>184</v>
      </c>
    </row>
    <row r="58" spans="1:8" ht="43.2" x14ac:dyDescent="0.3">
      <c r="A58" s="7">
        <v>223</v>
      </c>
      <c r="B58" s="7" t="s">
        <v>423</v>
      </c>
      <c r="C58" s="9" t="s">
        <v>424</v>
      </c>
      <c r="D58" s="7" t="s">
        <v>423</v>
      </c>
      <c r="E58" s="7" t="s">
        <v>425</v>
      </c>
      <c r="F58" s="43" t="s">
        <v>512</v>
      </c>
      <c r="G58" s="37">
        <v>360.99</v>
      </c>
      <c r="H58" s="43" t="s">
        <v>426</v>
      </c>
    </row>
    <row r="59" spans="1:8" ht="28.8" x14ac:dyDescent="0.3">
      <c r="A59" s="7">
        <v>226</v>
      </c>
      <c r="B59" s="7" t="s">
        <v>432</v>
      </c>
      <c r="C59" s="9" t="s">
        <v>424</v>
      </c>
      <c r="D59" s="7" t="s">
        <v>432</v>
      </c>
      <c r="E59" s="7" t="s">
        <v>433</v>
      </c>
      <c r="F59" s="43" t="s">
        <v>231</v>
      </c>
      <c r="G59" s="37">
        <v>779.65</v>
      </c>
      <c r="H59" s="43" t="s">
        <v>434</v>
      </c>
    </row>
    <row r="60" spans="1:8" ht="43.2" x14ac:dyDescent="0.3">
      <c r="A60" s="7">
        <v>230</v>
      </c>
      <c r="B60" s="7" t="s">
        <v>444</v>
      </c>
      <c r="C60" s="9" t="s">
        <v>436</v>
      </c>
      <c r="D60" s="7" t="s">
        <v>444</v>
      </c>
      <c r="E60" s="7" t="s">
        <v>445</v>
      </c>
      <c r="F60" s="43" t="s">
        <v>446</v>
      </c>
      <c r="G60" s="37">
        <v>1412.77</v>
      </c>
      <c r="H60" s="43" t="s">
        <v>447</v>
      </c>
    </row>
    <row r="61" spans="1:8" ht="43.2" x14ac:dyDescent="0.3">
      <c r="A61" s="7">
        <v>234</v>
      </c>
      <c r="B61" s="7" t="s">
        <v>458</v>
      </c>
      <c r="C61" s="9" t="s">
        <v>454</v>
      </c>
      <c r="D61" s="7" t="s">
        <v>29</v>
      </c>
      <c r="E61" s="7" t="s">
        <v>455</v>
      </c>
      <c r="F61" s="43" t="s">
        <v>459</v>
      </c>
      <c r="G61" s="37">
        <v>12.68</v>
      </c>
      <c r="H61" s="43" t="s">
        <v>334</v>
      </c>
    </row>
    <row r="62" spans="1:8" ht="43.2" x14ac:dyDescent="0.3">
      <c r="A62" s="7">
        <v>236</v>
      </c>
      <c r="B62" s="7" t="s">
        <v>462</v>
      </c>
      <c r="C62" s="9" t="s">
        <v>454</v>
      </c>
      <c r="D62" s="7" t="s">
        <v>29</v>
      </c>
      <c r="E62" s="7" t="s">
        <v>463</v>
      </c>
      <c r="F62" s="43" t="s">
        <v>459</v>
      </c>
      <c r="G62" s="37">
        <v>12.68</v>
      </c>
      <c r="H62" s="43" t="s">
        <v>334</v>
      </c>
    </row>
    <row r="63" spans="1:8" ht="43.2" x14ac:dyDescent="0.3">
      <c r="A63" s="7">
        <v>239</v>
      </c>
      <c r="B63" s="7" t="s">
        <v>464</v>
      </c>
      <c r="C63" s="9" t="s">
        <v>454</v>
      </c>
      <c r="D63" s="7" t="s">
        <v>29</v>
      </c>
      <c r="E63" s="7" t="s">
        <v>465</v>
      </c>
      <c r="F63" s="43" t="s">
        <v>459</v>
      </c>
      <c r="G63" s="37">
        <v>5.73</v>
      </c>
      <c r="H63" s="43" t="s">
        <v>334</v>
      </c>
    </row>
    <row r="64" spans="1:8" ht="43.2" x14ac:dyDescent="0.3">
      <c r="A64" s="7">
        <v>241</v>
      </c>
      <c r="B64" s="7" t="s">
        <v>466</v>
      </c>
      <c r="C64" s="9" t="s">
        <v>454</v>
      </c>
      <c r="D64" s="7" t="s">
        <v>29</v>
      </c>
      <c r="E64" s="7" t="s">
        <v>467</v>
      </c>
      <c r="F64" s="43" t="s">
        <v>459</v>
      </c>
      <c r="G64" s="37">
        <v>24.96</v>
      </c>
      <c r="H64" s="43" t="s">
        <v>334</v>
      </c>
    </row>
    <row r="65" spans="1:8" ht="43.2" x14ac:dyDescent="0.3">
      <c r="A65" s="7">
        <v>243</v>
      </c>
      <c r="B65" s="7" t="s">
        <v>470</v>
      </c>
      <c r="C65" s="9" t="s">
        <v>454</v>
      </c>
      <c r="D65" s="7" t="s">
        <v>29</v>
      </c>
      <c r="E65" s="7" t="s">
        <v>471</v>
      </c>
      <c r="F65" s="43" t="s">
        <v>459</v>
      </c>
      <c r="G65" s="37">
        <v>12.26</v>
      </c>
      <c r="H65" s="43" t="s">
        <v>334</v>
      </c>
    </row>
    <row r="66" spans="1:8" x14ac:dyDescent="0.3">
      <c r="A66" s="7"/>
      <c r="B66" s="7"/>
      <c r="C66" s="9"/>
      <c r="D66" s="7"/>
      <c r="E66" s="7"/>
      <c r="F66" s="43"/>
      <c r="G66" s="37"/>
      <c r="H66" s="43"/>
    </row>
    <row r="67" spans="1:8" x14ac:dyDescent="0.3">
      <c r="C67" s="60"/>
      <c r="E67" s="199" t="s">
        <v>488</v>
      </c>
      <c r="F67" s="200"/>
      <c r="G67" s="18">
        <f>SUM(G55:G66)</f>
        <v>18816.18</v>
      </c>
      <c r="H67" s="43"/>
    </row>
  </sheetData>
  <mergeCells count="4">
    <mergeCell ref="E22:F22"/>
    <mergeCell ref="E37:F37"/>
    <mergeCell ref="E53:F53"/>
    <mergeCell ref="E67:F67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"/>
  <sheetViews>
    <sheetView zoomScaleNormal="100" workbookViewId="0">
      <selection activeCell="A16" sqref="A16:XFD19"/>
    </sheetView>
  </sheetViews>
  <sheetFormatPr defaultRowHeight="14.4" x14ac:dyDescent="0.3"/>
  <cols>
    <col min="2" max="2" width="14.109375" customWidth="1"/>
    <col min="3" max="3" width="12.88671875" customWidth="1"/>
    <col min="5" max="5" width="15.88671875" bestFit="1" customWidth="1"/>
    <col min="6" max="6" width="9.33203125" bestFit="1" customWidth="1"/>
    <col min="7" max="7" width="18.6640625" bestFit="1" customWidth="1"/>
    <col min="8" max="8" width="27.33203125" customWidth="1"/>
    <col min="17" max="17" width="33.33203125" customWidth="1"/>
  </cols>
  <sheetData>
    <row r="1" spans="1:17" ht="63" customHeight="1" x14ac:dyDescent="0.3">
      <c r="A1" s="202" t="s">
        <v>517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4"/>
      <c r="Q1" s="1"/>
    </row>
    <row r="2" spans="1:17" x14ac:dyDescent="0.3">
      <c r="A2" s="194" t="s">
        <v>0</v>
      </c>
      <c r="B2" s="205" t="s">
        <v>1</v>
      </c>
      <c r="C2" s="206" t="s">
        <v>2</v>
      </c>
      <c r="D2" s="207" t="s">
        <v>3</v>
      </c>
      <c r="E2" s="207"/>
      <c r="F2" s="207"/>
      <c r="G2" s="207"/>
      <c r="K2" s="2"/>
      <c r="L2" s="3"/>
      <c r="M2" s="3"/>
      <c r="N2" s="3"/>
      <c r="O2" s="3"/>
      <c r="P2" s="3"/>
      <c r="Q2" s="1"/>
    </row>
    <row r="3" spans="1:17" ht="100.8" x14ac:dyDescent="0.3">
      <c r="A3" s="194"/>
      <c r="B3" s="205"/>
      <c r="C3" s="206"/>
      <c r="D3" s="4" t="s">
        <v>4</v>
      </c>
      <c r="E3" s="4" t="s">
        <v>5</v>
      </c>
      <c r="F3" s="4" t="s">
        <v>6</v>
      </c>
      <c r="G3" s="5" t="s">
        <v>7</v>
      </c>
      <c r="H3" s="6" t="s">
        <v>8</v>
      </c>
      <c r="I3" s="6" t="s">
        <v>9</v>
      </c>
      <c r="J3" s="6" t="s">
        <v>10</v>
      </c>
      <c r="K3" s="2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6" t="s">
        <v>17</v>
      </c>
    </row>
    <row r="4" spans="1:17" ht="28.8" x14ac:dyDescent="0.3">
      <c r="A4" s="7">
        <v>77</v>
      </c>
      <c r="B4" s="7" t="s">
        <v>93</v>
      </c>
      <c r="C4" s="12" t="s">
        <v>81</v>
      </c>
      <c r="D4" s="9" t="s">
        <v>29</v>
      </c>
      <c r="E4" s="1" t="s">
        <v>94</v>
      </c>
      <c r="F4" s="1" t="s">
        <v>95</v>
      </c>
      <c r="G4" s="10">
        <v>1731408</v>
      </c>
      <c r="H4" s="1" t="s">
        <v>96</v>
      </c>
      <c r="I4" s="7" t="s">
        <v>23</v>
      </c>
      <c r="J4" s="7" t="s">
        <v>24</v>
      </c>
      <c r="K4" s="11" t="s">
        <v>25</v>
      </c>
      <c r="L4" s="7"/>
      <c r="M4" s="7"/>
      <c r="N4" s="7"/>
      <c r="O4" s="7"/>
      <c r="P4" s="7" t="s">
        <v>25</v>
      </c>
      <c r="Q4" s="1" t="s">
        <v>26</v>
      </c>
    </row>
    <row r="5" spans="1:17" ht="72" x14ac:dyDescent="0.3">
      <c r="A5" s="7">
        <v>101</v>
      </c>
      <c r="B5" s="7" t="s">
        <v>134</v>
      </c>
      <c r="C5" s="12" t="s">
        <v>132</v>
      </c>
      <c r="D5" s="9" t="s">
        <v>29</v>
      </c>
      <c r="E5" s="1" t="s">
        <v>140</v>
      </c>
      <c r="F5" s="1" t="s">
        <v>96</v>
      </c>
      <c r="G5" s="10">
        <v>970867.55</v>
      </c>
      <c r="H5" s="1" t="s">
        <v>96</v>
      </c>
      <c r="I5" s="7" t="s">
        <v>23</v>
      </c>
      <c r="J5" s="7" t="s">
        <v>24</v>
      </c>
      <c r="K5" s="11" t="s">
        <v>25</v>
      </c>
      <c r="L5" s="7"/>
      <c r="M5" s="7"/>
      <c r="N5" s="7"/>
      <c r="O5" s="7"/>
      <c r="P5" s="7" t="s">
        <v>25</v>
      </c>
      <c r="Q5" s="1" t="s">
        <v>26</v>
      </c>
    </row>
    <row r="6" spans="1:17" ht="28.8" x14ac:dyDescent="0.3">
      <c r="A6" s="42">
        <v>108</v>
      </c>
      <c r="B6" s="42" t="s">
        <v>143</v>
      </c>
      <c r="C6" s="49" t="s">
        <v>132</v>
      </c>
      <c r="D6" s="50" t="s">
        <v>29</v>
      </c>
      <c r="E6" s="51" t="s">
        <v>155</v>
      </c>
      <c r="F6" s="51" t="s">
        <v>156</v>
      </c>
      <c r="G6" s="52">
        <v>316948.2</v>
      </c>
      <c r="H6" s="51" t="s">
        <v>157</v>
      </c>
      <c r="I6" s="42" t="s">
        <v>23</v>
      </c>
      <c r="J6" s="42" t="s">
        <v>24</v>
      </c>
      <c r="K6" s="53" t="s">
        <v>25</v>
      </c>
      <c r="L6" s="42"/>
      <c r="M6" s="42"/>
      <c r="N6" s="42"/>
      <c r="O6" s="42"/>
      <c r="P6" s="42"/>
      <c r="Q6" s="51" t="s">
        <v>26</v>
      </c>
    </row>
    <row r="7" spans="1:17" x14ac:dyDescent="0.3">
      <c r="A7" s="42"/>
      <c r="B7" s="42"/>
      <c r="C7" s="49"/>
      <c r="D7" s="50"/>
      <c r="E7" s="199" t="s">
        <v>481</v>
      </c>
      <c r="F7" s="200"/>
      <c r="G7" s="18">
        <f>SUM(G4:G6)</f>
        <v>3019223.75</v>
      </c>
      <c r="H7" s="51"/>
      <c r="I7" s="42"/>
      <c r="J7" s="42"/>
      <c r="K7" s="53"/>
      <c r="L7" s="42"/>
      <c r="M7" s="42"/>
      <c r="N7" s="42"/>
      <c r="O7" s="42"/>
      <c r="P7" s="42"/>
      <c r="Q7" s="51"/>
    </row>
    <row r="8" spans="1:17" ht="28.8" x14ac:dyDescent="0.3">
      <c r="A8" s="7">
        <v>169</v>
      </c>
      <c r="B8" s="7" t="s">
        <v>290</v>
      </c>
      <c r="C8" s="12" t="s">
        <v>286</v>
      </c>
      <c r="D8" s="9" t="s">
        <v>29</v>
      </c>
      <c r="E8" s="7" t="s">
        <v>292</v>
      </c>
      <c r="F8" s="1" t="s">
        <v>156</v>
      </c>
      <c r="G8" s="28">
        <v>3126958.31</v>
      </c>
      <c r="H8" s="1" t="s">
        <v>293</v>
      </c>
      <c r="I8" s="7" t="s">
        <v>23</v>
      </c>
      <c r="J8" s="7" t="s">
        <v>24</v>
      </c>
      <c r="K8" s="11" t="s">
        <v>25</v>
      </c>
      <c r="L8" s="7"/>
      <c r="M8" s="7"/>
      <c r="N8" s="7"/>
      <c r="O8" s="7"/>
      <c r="P8" s="7"/>
      <c r="Q8" s="1" t="s">
        <v>26</v>
      </c>
    </row>
    <row r="9" spans="1:17" ht="43.2" x14ac:dyDescent="0.3">
      <c r="A9" s="54" t="s">
        <v>482</v>
      </c>
      <c r="B9" s="44" t="s">
        <v>296</v>
      </c>
      <c r="C9" s="55">
        <v>43646</v>
      </c>
      <c r="D9" s="56" t="s">
        <v>483</v>
      </c>
      <c r="E9" s="57">
        <v>43617</v>
      </c>
      <c r="F9" s="54" t="s">
        <v>95</v>
      </c>
      <c r="G9" s="58">
        <v>262310.84999999998</v>
      </c>
      <c r="H9" s="54" t="s">
        <v>484</v>
      </c>
      <c r="I9" s="44" t="s">
        <v>23</v>
      </c>
      <c r="J9" s="44" t="s">
        <v>24</v>
      </c>
      <c r="K9" s="59" t="s">
        <v>25</v>
      </c>
      <c r="L9" s="44"/>
      <c r="M9" s="44"/>
      <c r="N9" s="44"/>
      <c r="O9" s="44"/>
      <c r="P9" s="44"/>
      <c r="Q9" s="54" t="s">
        <v>26</v>
      </c>
    </row>
    <row r="10" spans="1:17" x14ac:dyDescent="0.3">
      <c r="A10" s="7"/>
      <c r="B10" s="7"/>
      <c r="C10" s="12"/>
      <c r="D10" s="9"/>
      <c r="E10" s="199" t="s">
        <v>485</v>
      </c>
      <c r="F10" s="200"/>
      <c r="G10" s="18">
        <f>SUM(G8:G9)</f>
        <v>3389269.16</v>
      </c>
      <c r="H10" s="1">
        <v>3389269.16</v>
      </c>
      <c r="I10" s="7"/>
      <c r="J10" s="7"/>
      <c r="K10" s="11"/>
      <c r="L10" s="7"/>
      <c r="M10" s="7"/>
      <c r="N10" s="7"/>
      <c r="O10" s="7"/>
      <c r="P10" s="7"/>
      <c r="Q10" s="1"/>
    </row>
    <row r="11" spans="1:17" ht="43.2" x14ac:dyDescent="0.3">
      <c r="A11" s="7">
        <v>199</v>
      </c>
      <c r="B11" s="7" t="s">
        <v>360</v>
      </c>
      <c r="C11" s="12" t="s">
        <v>361</v>
      </c>
      <c r="D11" s="7" t="s">
        <v>29</v>
      </c>
      <c r="E11" s="7" t="s">
        <v>363</v>
      </c>
      <c r="F11" s="1" t="s">
        <v>364</v>
      </c>
      <c r="G11" s="37">
        <v>1574500.76</v>
      </c>
      <c r="H11" s="1" t="s">
        <v>178</v>
      </c>
      <c r="I11" s="7" t="s">
        <v>23</v>
      </c>
      <c r="J11" s="7" t="s">
        <v>24</v>
      </c>
      <c r="K11" s="11" t="s">
        <v>25</v>
      </c>
      <c r="L11" s="7"/>
      <c r="M11" s="7"/>
      <c r="N11" s="7"/>
      <c r="O11" s="7"/>
      <c r="P11" s="7"/>
      <c r="Q11" s="1" t="s">
        <v>26</v>
      </c>
    </row>
    <row r="12" spans="1:17" ht="43.2" x14ac:dyDescent="0.3">
      <c r="A12" s="7">
        <v>209</v>
      </c>
      <c r="B12" s="7" t="s">
        <v>381</v>
      </c>
      <c r="C12" s="9" t="s">
        <v>378</v>
      </c>
      <c r="D12" s="7" t="s">
        <v>29</v>
      </c>
      <c r="E12" s="7" t="s">
        <v>383</v>
      </c>
      <c r="F12" s="1" t="s">
        <v>364</v>
      </c>
      <c r="G12" s="37">
        <v>467394.6</v>
      </c>
      <c r="H12" s="43" t="s">
        <v>384</v>
      </c>
      <c r="I12" s="7" t="s">
        <v>23</v>
      </c>
      <c r="J12" s="7" t="s">
        <v>24</v>
      </c>
      <c r="K12" s="11" t="s">
        <v>25</v>
      </c>
      <c r="L12" s="7"/>
      <c r="M12" s="7"/>
      <c r="N12" s="7"/>
      <c r="O12" s="7"/>
      <c r="P12" s="7"/>
      <c r="Q12" s="1" t="s">
        <v>26</v>
      </c>
    </row>
    <row r="13" spans="1:17" ht="43.2" x14ac:dyDescent="0.3">
      <c r="A13" s="7">
        <v>212</v>
      </c>
      <c r="B13" s="7" t="s">
        <v>390</v>
      </c>
      <c r="C13" s="9" t="s">
        <v>391</v>
      </c>
      <c r="D13" s="7" t="s">
        <v>29</v>
      </c>
      <c r="E13" s="7" t="s">
        <v>392</v>
      </c>
      <c r="F13" s="1" t="s">
        <v>364</v>
      </c>
      <c r="G13" s="37">
        <v>145843.93</v>
      </c>
      <c r="H13" s="43" t="s">
        <v>384</v>
      </c>
      <c r="I13" s="7" t="s">
        <v>23</v>
      </c>
      <c r="J13" s="7" t="s">
        <v>24</v>
      </c>
      <c r="K13" s="11" t="s">
        <v>25</v>
      </c>
      <c r="L13" s="7"/>
      <c r="M13" s="7"/>
      <c r="N13" s="7"/>
      <c r="O13" s="7"/>
      <c r="P13" s="7"/>
      <c r="Q13" s="1" t="s">
        <v>26</v>
      </c>
    </row>
    <row r="14" spans="1:17" ht="43.2" x14ac:dyDescent="0.3">
      <c r="A14" s="54" t="s">
        <v>482</v>
      </c>
      <c r="B14" s="44" t="s">
        <v>395</v>
      </c>
      <c r="C14" s="55">
        <v>44012</v>
      </c>
      <c r="D14" s="56" t="s">
        <v>483</v>
      </c>
      <c r="E14" s="57">
        <v>43617</v>
      </c>
      <c r="F14" s="54" t="s">
        <v>95</v>
      </c>
      <c r="G14" s="58">
        <v>141139.29</v>
      </c>
      <c r="H14" s="54" t="s">
        <v>484</v>
      </c>
      <c r="I14" s="44" t="s">
        <v>23</v>
      </c>
      <c r="J14" s="44" t="s">
        <v>24</v>
      </c>
      <c r="K14" s="59" t="s">
        <v>25</v>
      </c>
      <c r="L14" s="44"/>
      <c r="M14" s="44"/>
      <c r="N14" s="44"/>
      <c r="O14" s="44"/>
      <c r="P14" s="44"/>
      <c r="Q14" s="54" t="s">
        <v>26</v>
      </c>
    </row>
    <row r="15" spans="1:17" x14ac:dyDescent="0.3">
      <c r="A15" s="7"/>
      <c r="B15" s="7"/>
      <c r="C15" s="9"/>
      <c r="D15" s="7"/>
      <c r="E15" s="199" t="s">
        <v>487</v>
      </c>
      <c r="F15" s="200"/>
      <c r="G15" s="18">
        <f>SUM(G11:G14)</f>
        <v>2328878.58</v>
      </c>
      <c r="H15" s="43"/>
      <c r="I15" s="7"/>
      <c r="J15" s="7"/>
      <c r="K15" s="11"/>
      <c r="L15" s="7"/>
      <c r="M15" s="7"/>
      <c r="N15" s="7"/>
      <c r="O15" s="7"/>
      <c r="P15" s="7"/>
      <c r="Q15" s="1"/>
    </row>
    <row r="16" spans="1:17" ht="28.8" x14ac:dyDescent="0.3">
      <c r="A16" s="7">
        <v>221</v>
      </c>
      <c r="B16" s="7" t="s">
        <v>417</v>
      </c>
      <c r="C16" s="9" t="s">
        <v>418</v>
      </c>
      <c r="D16" s="7" t="s">
        <v>417</v>
      </c>
      <c r="E16" s="7" t="s">
        <v>419</v>
      </c>
      <c r="F16" s="43" t="s">
        <v>156</v>
      </c>
      <c r="G16" s="37">
        <v>652101.26</v>
      </c>
      <c r="H16" s="43" t="s">
        <v>178</v>
      </c>
      <c r="I16" s="7" t="s">
        <v>23</v>
      </c>
      <c r="J16" s="7" t="s">
        <v>24</v>
      </c>
      <c r="K16" s="11" t="s">
        <v>306</v>
      </c>
      <c r="L16" s="7"/>
      <c r="M16" s="7"/>
      <c r="N16" s="7"/>
      <c r="O16" s="7"/>
      <c r="P16" s="7"/>
      <c r="Q16" s="1" t="s">
        <v>26</v>
      </c>
    </row>
    <row r="17" spans="1:17" ht="43.2" x14ac:dyDescent="0.3">
      <c r="A17" s="7">
        <v>244</v>
      </c>
      <c r="B17" s="7" t="s">
        <v>470</v>
      </c>
      <c r="C17" s="9" t="s">
        <v>454</v>
      </c>
      <c r="D17" s="7" t="s">
        <v>29</v>
      </c>
      <c r="E17" s="7" t="s">
        <v>472</v>
      </c>
      <c r="F17" s="43" t="s">
        <v>473</v>
      </c>
      <c r="G17" s="37">
        <v>219780.08</v>
      </c>
      <c r="H17" s="43" t="s">
        <v>178</v>
      </c>
      <c r="I17" s="7" t="s">
        <v>23</v>
      </c>
      <c r="J17" s="7" t="s">
        <v>24</v>
      </c>
      <c r="K17" s="11" t="s">
        <v>25</v>
      </c>
      <c r="L17" s="7"/>
      <c r="M17" s="7"/>
      <c r="N17" s="7"/>
      <c r="O17" s="7"/>
      <c r="P17" s="7"/>
      <c r="Q17" s="1" t="s">
        <v>26</v>
      </c>
    </row>
    <row r="18" spans="1:17" ht="43.2" x14ac:dyDescent="0.3">
      <c r="A18" s="54" t="s">
        <v>482</v>
      </c>
      <c r="B18" s="44" t="s">
        <v>395</v>
      </c>
      <c r="C18" s="55">
        <v>44012</v>
      </c>
      <c r="D18" s="56" t="s">
        <v>483</v>
      </c>
      <c r="E18" s="57">
        <v>43617</v>
      </c>
      <c r="F18" s="54" t="s">
        <v>95</v>
      </c>
      <c r="G18" s="58">
        <v>-115104.37</v>
      </c>
      <c r="H18" s="54" t="s">
        <v>486</v>
      </c>
      <c r="I18" s="44" t="s">
        <v>23</v>
      </c>
      <c r="J18" s="44" t="s">
        <v>24</v>
      </c>
      <c r="K18" s="59" t="s">
        <v>25</v>
      </c>
      <c r="L18" s="44"/>
      <c r="M18" s="44"/>
      <c r="N18" s="44"/>
      <c r="O18" s="44"/>
      <c r="P18" s="44"/>
      <c r="Q18" s="54" t="s">
        <v>26</v>
      </c>
    </row>
    <row r="19" spans="1:17" x14ac:dyDescent="0.3">
      <c r="C19" s="60"/>
      <c r="E19" s="199" t="s">
        <v>488</v>
      </c>
      <c r="F19" s="200"/>
      <c r="G19" s="18">
        <f>SUM(G16:G18)</f>
        <v>756776.97</v>
      </c>
      <c r="H19" s="46"/>
      <c r="K19" s="35"/>
      <c r="Q19" s="47"/>
    </row>
    <row r="20" spans="1:17" x14ac:dyDescent="0.3">
      <c r="C20" s="60"/>
      <c r="F20" s="46"/>
      <c r="G20" s="48"/>
      <c r="H20" s="46"/>
      <c r="K20" s="35"/>
      <c r="Q20" s="47"/>
    </row>
    <row r="21" spans="1:17" ht="14.4" customHeight="1" thickBot="1" x14ac:dyDescent="0.35">
      <c r="B21" s="201" t="s">
        <v>489</v>
      </c>
      <c r="C21" s="201"/>
      <c r="D21" s="201"/>
      <c r="E21" s="201"/>
      <c r="F21" s="201"/>
      <c r="G21" s="61">
        <f>G19+G15+G10+G7</f>
        <v>9494148.4600000009</v>
      </c>
    </row>
    <row r="22" spans="1:17" ht="15" thickTop="1" x14ac:dyDescent="0.3"/>
  </sheetData>
  <mergeCells count="10">
    <mergeCell ref="E10:F10"/>
    <mergeCell ref="E15:F15"/>
    <mergeCell ref="E19:F19"/>
    <mergeCell ref="B21:F21"/>
    <mergeCell ref="A1:P1"/>
    <mergeCell ref="A2:A3"/>
    <mergeCell ref="B2:B3"/>
    <mergeCell ref="C2:C3"/>
    <mergeCell ref="D2:G2"/>
    <mergeCell ref="E7:F7"/>
  </mergeCells>
  <pageMargins left="0.7" right="0.7" top="0.75" bottom="0.75" header="0.3" footer="0.3"/>
  <pageSetup scale="5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63"/>
  <sheetViews>
    <sheetView view="pageBreakPreview" topLeftCell="A38" zoomScale="60" zoomScaleNormal="100" workbookViewId="0">
      <selection activeCell="G62" sqref="G62"/>
    </sheetView>
  </sheetViews>
  <sheetFormatPr defaultRowHeight="14.4" x14ac:dyDescent="0.3"/>
  <cols>
    <col min="2" max="2" width="11.33203125" bestFit="1" customWidth="1"/>
    <col min="5" max="5" width="13.109375" customWidth="1"/>
    <col min="6" max="6" width="18.109375" customWidth="1"/>
    <col min="7" max="7" width="16.5546875" bestFit="1" customWidth="1"/>
    <col min="8" max="8" width="30" customWidth="1"/>
    <col min="11" max="11" width="3.33203125" bestFit="1" customWidth="1"/>
    <col min="12" max="14" width="4.33203125" bestFit="1" customWidth="1"/>
    <col min="15" max="15" width="2.6640625" bestFit="1" customWidth="1"/>
    <col min="16" max="16" width="5.109375" bestFit="1" customWidth="1"/>
    <col min="17" max="17" width="34.6640625" bestFit="1" customWidth="1"/>
  </cols>
  <sheetData>
    <row r="1" spans="1:17" ht="76.2" customHeight="1" x14ac:dyDescent="0.3">
      <c r="A1" s="202" t="s">
        <v>518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4"/>
      <c r="Q1" s="1"/>
    </row>
    <row r="2" spans="1:17" x14ac:dyDescent="0.3">
      <c r="A2" s="194" t="s">
        <v>0</v>
      </c>
      <c r="B2" s="205" t="s">
        <v>1</v>
      </c>
      <c r="C2" s="206" t="s">
        <v>2</v>
      </c>
      <c r="D2" s="207" t="s">
        <v>3</v>
      </c>
      <c r="E2" s="207"/>
      <c r="F2" s="207"/>
      <c r="G2" s="207"/>
      <c r="K2" s="2"/>
      <c r="L2" s="3"/>
      <c r="M2" s="3"/>
      <c r="N2" s="3"/>
      <c r="O2" s="3"/>
      <c r="P2" s="3"/>
      <c r="Q2" s="1"/>
    </row>
    <row r="3" spans="1:17" ht="100.8" x14ac:dyDescent="0.3">
      <c r="A3" s="194"/>
      <c r="B3" s="205"/>
      <c r="C3" s="206"/>
      <c r="D3" s="4" t="s">
        <v>4</v>
      </c>
      <c r="E3" s="4" t="s">
        <v>5</v>
      </c>
      <c r="F3" s="4" t="s">
        <v>6</v>
      </c>
      <c r="G3" s="5" t="s">
        <v>7</v>
      </c>
      <c r="H3" s="6" t="s">
        <v>8</v>
      </c>
      <c r="I3" s="6" t="s">
        <v>9</v>
      </c>
      <c r="J3" s="6" t="s">
        <v>10</v>
      </c>
      <c r="K3" s="2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6" t="s">
        <v>17</v>
      </c>
    </row>
    <row r="4" spans="1:17" ht="28.8" x14ac:dyDescent="0.3">
      <c r="A4" s="7">
        <v>51</v>
      </c>
      <c r="B4" s="7" t="s">
        <v>18</v>
      </c>
      <c r="C4" s="8"/>
      <c r="D4" s="9" t="s">
        <v>19</v>
      </c>
      <c r="E4" s="7" t="s">
        <v>20</v>
      </c>
      <c r="F4" s="1" t="s">
        <v>21</v>
      </c>
      <c r="G4" s="10">
        <v>288046.25</v>
      </c>
      <c r="H4" s="1" t="s">
        <v>22</v>
      </c>
      <c r="I4" s="7" t="s">
        <v>23</v>
      </c>
      <c r="J4" s="7" t="s">
        <v>24</v>
      </c>
      <c r="K4" s="11" t="s">
        <v>25</v>
      </c>
      <c r="L4" s="7"/>
      <c r="M4" s="7"/>
      <c r="N4" s="7"/>
      <c r="O4" s="7" t="s">
        <v>25</v>
      </c>
      <c r="P4" s="7" t="s">
        <v>25</v>
      </c>
      <c r="Q4" s="1" t="s">
        <v>26</v>
      </c>
    </row>
    <row r="5" spans="1:17" x14ac:dyDescent="0.3">
      <c r="A5" s="2"/>
      <c r="B5" s="62"/>
      <c r="C5" s="63"/>
      <c r="D5" s="4"/>
      <c r="E5" s="199" t="s">
        <v>490</v>
      </c>
      <c r="F5" s="200"/>
      <c r="G5" s="18">
        <f>SUM(G4)</f>
        <v>288046.25</v>
      </c>
      <c r="H5" s="6"/>
      <c r="I5" s="6"/>
      <c r="J5" s="6"/>
      <c r="K5" s="2"/>
      <c r="L5" s="3"/>
      <c r="M5" s="3"/>
      <c r="N5" s="3"/>
      <c r="O5" s="3"/>
      <c r="P5" s="3"/>
      <c r="Q5" s="6"/>
    </row>
    <row r="6" spans="1:17" ht="28.8" x14ac:dyDescent="0.3">
      <c r="A6" s="7">
        <v>55</v>
      </c>
      <c r="B6" s="7" t="s">
        <v>36</v>
      </c>
      <c r="C6" s="12" t="s">
        <v>37</v>
      </c>
      <c r="D6" s="9" t="s">
        <v>29</v>
      </c>
      <c r="E6" s="7" t="s">
        <v>38</v>
      </c>
      <c r="F6" s="1" t="s">
        <v>21</v>
      </c>
      <c r="G6" s="10">
        <v>105467.92</v>
      </c>
      <c r="H6" s="1" t="s">
        <v>22</v>
      </c>
      <c r="I6" s="7" t="s">
        <v>23</v>
      </c>
      <c r="J6" s="7" t="s">
        <v>24</v>
      </c>
      <c r="K6" s="11" t="s">
        <v>25</v>
      </c>
      <c r="L6" s="7"/>
      <c r="M6" s="7"/>
      <c r="N6" s="7"/>
      <c r="O6" s="7"/>
      <c r="P6" s="7" t="s">
        <v>25</v>
      </c>
      <c r="Q6" s="1" t="s">
        <v>26</v>
      </c>
    </row>
    <row r="7" spans="1:17" ht="28.8" x14ac:dyDescent="0.3">
      <c r="A7" s="7">
        <v>56</v>
      </c>
      <c r="B7" s="7" t="s">
        <v>39</v>
      </c>
      <c r="C7" s="12" t="s">
        <v>37</v>
      </c>
      <c r="D7" s="9" t="s">
        <v>29</v>
      </c>
      <c r="E7" s="7" t="s">
        <v>40</v>
      </c>
      <c r="F7" s="1" t="s">
        <v>21</v>
      </c>
      <c r="G7" s="10">
        <v>103168.3</v>
      </c>
      <c r="H7" s="1" t="s">
        <v>22</v>
      </c>
      <c r="I7" s="7" t="s">
        <v>23</v>
      </c>
      <c r="J7" s="7" t="s">
        <v>24</v>
      </c>
      <c r="K7" s="11" t="s">
        <v>25</v>
      </c>
      <c r="L7" s="7"/>
      <c r="M7" s="7"/>
      <c r="N7" s="7"/>
      <c r="O7" s="7"/>
      <c r="P7" s="7" t="s">
        <v>25</v>
      </c>
      <c r="Q7" s="1" t="s">
        <v>26</v>
      </c>
    </row>
    <row r="8" spans="1:17" ht="28.8" x14ac:dyDescent="0.3">
      <c r="A8" s="7">
        <v>57</v>
      </c>
      <c r="B8" s="7" t="s">
        <v>41</v>
      </c>
      <c r="C8" s="12" t="s">
        <v>37</v>
      </c>
      <c r="D8" s="9" t="s">
        <v>29</v>
      </c>
      <c r="E8" s="7" t="s">
        <v>42</v>
      </c>
      <c r="F8" s="1" t="s">
        <v>21</v>
      </c>
      <c r="G8" s="10">
        <v>95381.69</v>
      </c>
      <c r="H8" s="1" t="s">
        <v>22</v>
      </c>
      <c r="I8" s="7" t="s">
        <v>23</v>
      </c>
      <c r="J8" s="7" t="s">
        <v>24</v>
      </c>
      <c r="K8" s="11" t="s">
        <v>25</v>
      </c>
      <c r="L8" s="7"/>
      <c r="M8" s="7"/>
      <c r="N8" s="7"/>
      <c r="O8" s="7"/>
      <c r="P8" s="7" t="s">
        <v>25</v>
      </c>
      <c r="Q8" s="1" t="s">
        <v>26</v>
      </c>
    </row>
    <row r="9" spans="1:17" ht="28.8" x14ac:dyDescent="0.3">
      <c r="A9" s="7">
        <v>58</v>
      </c>
      <c r="B9" s="7" t="s">
        <v>43</v>
      </c>
      <c r="C9" s="12" t="s">
        <v>37</v>
      </c>
      <c r="D9" s="9" t="s">
        <v>29</v>
      </c>
      <c r="E9" s="7" t="s">
        <v>44</v>
      </c>
      <c r="F9" s="1" t="s">
        <v>21</v>
      </c>
      <c r="G9" s="10">
        <v>98163</v>
      </c>
      <c r="H9" s="1" t="s">
        <v>22</v>
      </c>
      <c r="I9" s="7" t="s">
        <v>23</v>
      </c>
      <c r="J9" s="7" t="s">
        <v>24</v>
      </c>
      <c r="K9" s="11" t="s">
        <v>25</v>
      </c>
      <c r="L9" s="7"/>
      <c r="M9" s="7"/>
      <c r="N9" s="7"/>
      <c r="O9" s="7"/>
      <c r="P9" s="7" t="s">
        <v>25</v>
      </c>
      <c r="Q9" s="1" t="s">
        <v>26</v>
      </c>
    </row>
    <row r="10" spans="1:17" ht="28.8" x14ac:dyDescent="0.3">
      <c r="A10" s="7">
        <v>60</v>
      </c>
      <c r="B10" s="7" t="s">
        <v>47</v>
      </c>
      <c r="C10" s="12" t="s">
        <v>37</v>
      </c>
      <c r="D10" s="9" t="s">
        <v>29</v>
      </c>
      <c r="E10" s="7" t="s">
        <v>48</v>
      </c>
      <c r="F10" s="1" t="s">
        <v>21</v>
      </c>
      <c r="G10" s="10">
        <v>96194.8</v>
      </c>
      <c r="H10" s="1" t="s">
        <v>22</v>
      </c>
      <c r="I10" s="7" t="s">
        <v>23</v>
      </c>
      <c r="J10" s="7" t="s">
        <v>24</v>
      </c>
      <c r="K10" s="11" t="s">
        <v>25</v>
      </c>
      <c r="L10" s="7"/>
      <c r="M10" s="7"/>
      <c r="N10" s="7"/>
      <c r="O10" s="7"/>
      <c r="P10" s="7" t="s">
        <v>25</v>
      </c>
      <c r="Q10" s="1" t="s">
        <v>26</v>
      </c>
    </row>
    <row r="11" spans="1:17" x14ac:dyDescent="0.3">
      <c r="A11" s="7">
        <v>66</v>
      </c>
      <c r="B11" s="7" t="s">
        <v>52</v>
      </c>
      <c r="C11" s="12" t="s">
        <v>61</v>
      </c>
      <c r="D11" s="9" t="s">
        <v>29</v>
      </c>
      <c r="E11" s="7" t="s">
        <v>66</v>
      </c>
      <c r="F11" s="1" t="s">
        <v>21</v>
      </c>
      <c r="G11" s="10">
        <v>99081.69</v>
      </c>
      <c r="H11" s="1" t="s">
        <v>67</v>
      </c>
      <c r="I11" s="7" t="s">
        <v>23</v>
      </c>
      <c r="J11" s="7" t="s">
        <v>24</v>
      </c>
      <c r="K11" s="11" t="s">
        <v>25</v>
      </c>
      <c r="L11" s="7"/>
      <c r="M11" s="7"/>
      <c r="N11" s="7"/>
      <c r="O11" s="7"/>
      <c r="P11" s="7" t="s">
        <v>25</v>
      </c>
      <c r="Q11" s="1" t="s">
        <v>26</v>
      </c>
    </row>
    <row r="12" spans="1:17" x14ac:dyDescent="0.3">
      <c r="A12" s="7">
        <v>69</v>
      </c>
      <c r="B12" s="7" t="s">
        <v>72</v>
      </c>
      <c r="C12" s="12" t="s">
        <v>61</v>
      </c>
      <c r="D12" s="9" t="s">
        <v>29</v>
      </c>
      <c r="E12" s="7" t="s">
        <v>73</v>
      </c>
      <c r="F12" s="1" t="s">
        <v>21</v>
      </c>
      <c r="G12" s="10">
        <v>112771.41</v>
      </c>
      <c r="H12" s="1" t="s">
        <v>67</v>
      </c>
      <c r="I12" s="7" t="s">
        <v>23</v>
      </c>
      <c r="J12" s="7" t="s">
        <v>24</v>
      </c>
      <c r="K12" s="11" t="s">
        <v>25</v>
      </c>
      <c r="L12" s="7"/>
      <c r="M12" s="7"/>
      <c r="N12" s="7"/>
      <c r="O12" s="7"/>
      <c r="P12" s="7" t="s">
        <v>25</v>
      </c>
      <c r="Q12" s="1" t="s">
        <v>26</v>
      </c>
    </row>
    <row r="13" spans="1:17" x14ac:dyDescent="0.3">
      <c r="A13" s="7">
        <v>74</v>
      </c>
      <c r="B13" s="7" t="s">
        <v>85</v>
      </c>
      <c r="C13" s="12" t="s">
        <v>81</v>
      </c>
      <c r="D13" s="9" t="s">
        <v>29</v>
      </c>
      <c r="E13" s="7" t="s">
        <v>87</v>
      </c>
      <c r="F13" s="1" t="s">
        <v>21</v>
      </c>
      <c r="G13" s="10">
        <v>95991.86</v>
      </c>
      <c r="H13" s="1" t="s">
        <v>67</v>
      </c>
      <c r="I13" s="7" t="s">
        <v>23</v>
      </c>
      <c r="J13" s="7" t="s">
        <v>24</v>
      </c>
      <c r="K13" s="11" t="s">
        <v>25</v>
      </c>
      <c r="L13" s="7"/>
      <c r="M13" s="7"/>
      <c r="N13" s="7"/>
      <c r="O13" s="7"/>
      <c r="P13" s="7" t="s">
        <v>25</v>
      </c>
      <c r="Q13" s="1" t="s">
        <v>26</v>
      </c>
    </row>
    <row r="14" spans="1:17" ht="28.8" x14ac:dyDescent="0.3">
      <c r="A14" s="7">
        <v>75</v>
      </c>
      <c r="B14" s="7" t="s">
        <v>88</v>
      </c>
      <c r="C14" s="12" t="s">
        <v>81</v>
      </c>
      <c r="D14" s="9" t="s">
        <v>29</v>
      </c>
      <c r="E14" s="7" t="s">
        <v>89</v>
      </c>
      <c r="F14" s="1" t="s">
        <v>21</v>
      </c>
      <c r="G14" s="10">
        <v>-91344.45</v>
      </c>
      <c r="H14" s="1" t="s">
        <v>90</v>
      </c>
      <c r="I14" s="7" t="s">
        <v>23</v>
      </c>
      <c r="J14" s="7" t="s">
        <v>24</v>
      </c>
      <c r="K14" s="11" t="s">
        <v>25</v>
      </c>
      <c r="L14" s="7"/>
      <c r="M14" s="7"/>
      <c r="N14" s="7"/>
      <c r="O14" s="7"/>
      <c r="P14" s="7" t="s">
        <v>25</v>
      </c>
      <c r="Q14" s="1" t="s">
        <v>91</v>
      </c>
    </row>
    <row r="15" spans="1:17" ht="28.8" x14ac:dyDescent="0.3">
      <c r="A15" s="7">
        <v>76</v>
      </c>
      <c r="B15" s="7" t="s">
        <v>88</v>
      </c>
      <c r="C15" s="12" t="s">
        <v>81</v>
      </c>
      <c r="D15" s="9" t="s">
        <v>29</v>
      </c>
      <c r="E15" s="7" t="s">
        <v>92</v>
      </c>
      <c r="F15" s="1" t="s">
        <v>21</v>
      </c>
      <c r="G15" s="10">
        <v>-105382.07</v>
      </c>
      <c r="H15" s="1" t="s">
        <v>90</v>
      </c>
      <c r="I15" s="7" t="s">
        <v>23</v>
      </c>
      <c r="J15" s="7" t="s">
        <v>24</v>
      </c>
      <c r="K15" s="11" t="s">
        <v>25</v>
      </c>
      <c r="L15" s="7"/>
      <c r="M15" s="7"/>
      <c r="N15" s="7"/>
      <c r="O15" s="7"/>
      <c r="P15" s="7" t="s">
        <v>25</v>
      </c>
      <c r="Q15" s="1" t="s">
        <v>91</v>
      </c>
    </row>
    <row r="16" spans="1:17" ht="28.8" x14ac:dyDescent="0.3">
      <c r="A16" s="7">
        <v>85</v>
      </c>
      <c r="B16" s="7" t="s">
        <v>106</v>
      </c>
      <c r="C16" s="12" t="s">
        <v>97</v>
      </c>
      <c r="D16" s="9" t="s">
        <v>29</v>
      </c>
      <c r="E16" s="1" t="s">
        <v>109</v>
      </c>
      <c r="F16" s="1" t="s">
        <v>67</v>
      </c>
      <c r="G16" s="10">
        <v>110485.34</v>
      </c>
      <c r="H16" s="1" t="s">
        <v>67</v>
      </c>
      <c r="I16" s="7" t="s">
        <v>23</v>
      </c>
      <c r="J16" s="7" t="s">
        <v>24</v>
      </c>
      <c r="K16" s="11" t="s">
        <v>25</v>
      </c>
      <c r="L16" s="7"/>
      <c r="M16" s="7"/>
      <c r="N16" s="7"/>
      <c r="O16" s="7"/>
      <c r="P16" s="7" t="s">
        <v>25</v>
      </c>
      <c r="Q16" s="1" t="s">
        <v>26</v>
      </c>
    </row>
    <row r="17" spans="1:17" ht="28.8" x14ac:dyDescent="0.3">
      <c r="A17" s="7">
        <v>91</v>
      </c>
      <c r="B17" s="7" t="s">
        <v>118</v>
      </c>
      <c r="C17" s="12" t="s">
        <v>110</v>
      </c>
      <c r="D17" s="9" t="s">
        <v>29</v>
      </c>
      <c r="E17" s="1" t="s">
        <v>121</v>
      </c>
      <c r="F17" s="1" t="s">
        <v>67</v>
      </c>
      <c r="G17" s="10">
        <v>24194.82</v>
      </c>
      <c r="H17" s="1" t="s">
        <v>67</v>
      </c>
      <c r="I17" s="7" t="s">
        <v>23</v>
      </c>
      <c r="J17" s="7" t="s">
        <v>24</v>
      </c>
      <c r="K17" s="11" t="s">
        <v>25</v>
      </c>
      <c r="L17" s="7"/>
      <c r="M17" s="7"/>
      <c r="N17" s="7"/>
      <c r="O17" s="7"/>
      <c r="P17" s="7" t="s">
        <v>25</v>
      </c>
      <c r="Q17" s="1" t="s">
        <v>26</v>
      </c>
    </row>
    <row r="18" spans="1:17" ht="28.8" x14ac:dyDescent="0.3">
      <c r="A18" s="7">
        <v>97</v>
      </c>
      <c r="B18" s="7" t="s">
        <v>134</v>
      </c>
      <c r="C18" s="12" t="s">
        <v>132</v>
      </c>
      <c r="D18" s="9" t="s">
        <v>29</v>
      </c>
      <c r="E18" s="1" t="s">
        <v>135</v>
      </c>
      <c r="F18" s="1" t="s">
        <v>67</v>
      </c>
      <c r="G18" s="10">
        <v>23372.57</v>
      </c>
      <c r="H18" s="1" t="s">
        <v>67</v>
      </c>
      <c r="I18" s="7" t="s">
        <v>23</v>
      </c>
      <c r="J18" s="7" t="s">
        <v>24</v>
      </c>
      <c r="K18" s="11" t="s">
        <v>25</v>
      </c>
      <c r="L18" s="7"/>
      <c r="M18" s="7"/>
      <c r="N18" s="7"/>
      <c r="O18" s="7"/>
      <c r="P18" s="7" t="s">
        <v>25</v>
      </c>
      <c r="Q18" s="1" t="s">
        <v>26</v>
      </c>
    </row>
    <row r="19" spans="1:17" ht="28.8" x14ac:dyDescent="0.3">
      <c r="A19" s="7">
        <v>105</v>
      </c>
      <c r="B19" s="7" t="s">
        <v>143</v>
      </c>
      <c r="C19" s="12" t="s">
        <v>132</v>
      </c>
      <c r="D19" s="9" t="s">
        <v>29</v>
      </c>
      <c r="E19" s="1" t="s">
        <v>147</v>
      </c>
      <c r="F19" s="1" t="s">
        <v>67</v>
      </c>
      <c r="G19" s="10">
        <v>24441.97</v>
      </c>
      <c r="H19" s="1" t="s">
        <v>67</v>
      </c>
      <c r="I19" s="7" t="s">
        <v>23</v>
      </c>
      <c r="J19" s="7" t="s">
        <v>24</v>
      </c>
      <c r="K19" s="11" t="s">
        <v>25</v>
      </c>
      <c r="L19" s="7"/>
      <c r="M19" s="7"/>
      <c r="N19" s="7"/>
      <c r="O19" s="7"/>
      <c r="P19" s="7" t="s">
        <v>25</v>
      </c>
      <c r="Q19" s="1" t="s">
        <v>26</v>
      </c>
    </row>
    <row r="20" spans="1:17" x14ac:dyDescent="0.3">
      <c r="A20" s="42"/>
      <c r="B20" s="42"/>
      <c r="C20" s="49"/>
      <c r="D20" s="50"/>
      <c r="E20" s="199" t="s">
        <v>481</v>
      </c>
      <c r="F20" s="200"/>
      <c r="G20" s="18">
        <f>SUM(G6:G19)</f>
        <v>791988.85</v>
      </c>
      <c r="H20" s="51"/>
      <c r="I20" s="42"/>
      <c r="J20" s="42"/>
      <c r="K20" s="53"/>
      <c r="L20" s="42"/>
      <c r="M20" s="42"/>
      <c r="N20" s="42"/>
      <c r="O20" s="42"/>
      <c r="P20" s="42"/>
      <c r="Q20" s="51"/>
    </row>
    <row r="21" spans="1:17" ht="28.8" x14ac:dyDescent="0.3">
      <c r="A21" s="7">
        <v>111</v>
      </c>
      <c r="B21" s="7" t="s">
        <v>165</v>
      </c>
      <c r="C21" s="12" t="s">
        <v>159</v>
      </c>
      <c r="D21" s="9" t="s">
        <v>29</v>
      </c>
      <c r="E21" s="1" t="s">
        <v>166</v>
      </c>
      <c r="F21" s="19" t="s">
        <v>67</v>
      </c>
      <c r="G21" s="22">
        <v>14059.3</v>
      </c>
      <c r="H21" s="21" t="s">
        <v>167</v>
      </c>
      <c r="I21" s="7" t="s">
        <v>23</v>
      </c>
      <c r="J21" s="7" t="s">
        <v>24</v>
      </c>
      <c r="K21" s="11"/>
      <c r="L21" s="7"/>
      <c r="M21" s="7"/>
      <c r="N21" s="7"/>
      <c r="O21" s="7"/>
      <c r="P21" s="7"/>
      <c r="Q21" s="1" t="s">
        <v>168</v>
      </c>
    </row>
    <row r="22" spans="1:17" x14ac:dyDescent="0.3">
      <c r="A22" s="7">
        <v>118</v>
      </c>
      <c r="B22" s="7" t="s">
        <v>179</v>
      </c>
      <c r="C22" s="12" t="s">
        <v>169</v>
      </c>
      <c r="D22" s="9">
        <v>43769</v>
      </c>
      <c r="E22" s="1" t="s">
        <v>188</v>
      </c>
      <c r="F22" s="19" t="s">
        <v>189</v>
      </c>
      <c r="G22" s="24">
        <v>11023.99</v>
      </c>
      <c r="H22" s="21" t="s">
        <v>167</v>
      </c>
      <c r="I22" s="7" t="s">
        <v>23</v>
      </c>
      <c r="J22" s="7" t="s">
        <v>24</v>
      </c>
      <c r="K22" s="11" t="s">
        <v>25</v>
      </c>
      <c r="L22" s="7"/>
      <c r="M22" s="7"/>
      <c r="N22" s="7"/>
      <c r="O22" s="7"/>
      <c r="P22" s="7"/>
      <c r="Q22" s="1" t="s">
        <v>26</v>
      </c>
    </row>
    <row r="23" spans="1:17" x14ac:dyDescent="0.3">
      <c r="A23" s="7">
        <v>126</v>
      </c>
      <c r="B23" s="7" t="s">
        <v>196</v>
      </c>
      <c r="C23" s="12" t="s">
        <v>203</v>
      </c>
      <c r="D23" s="9">
        <v>43769</v>
      </c>
      <c r="E23" s="7" t="s">
        <v>207</v>
      </c>
      <c r="F23" s="19" t="s">
        <v>189</v>
      </c>
      <c r="G23" s="24">
        <v>12584.58</v>
      </c>
      <c r="H23" s="21" t="s">
        <v>167</v>
      </c>
      <c r="I23" s="7" t="s">
        <v>23</v>
      </c>
      <c r="J23" s="7" t="s">
        <v>24</v>
      </c>
      <c r="K23" s="11" t="s">
        <v>25</v>
      </c>
      <c r="L23" s="7"/>
      <c r="M23" s="7"/>
      <c r="N23" s="7"/>
      <c r="O23" s="7"/>
      <c r="P23" s="7"/>
      <c r="Q23" s="1" t="s">
        <v>26</v>
      </c>
    </row>
    <row r="24" spans="1:17" x14ac:dyDescent="0.3">
      <c r="A24" s="7">
        <v>134</v>
      </c>
      <c r="B24" s="7" t="s">
        <v>221</v>
      </c>
      <c r="C24" s="12" t="s">
        <v>203</v>
      </c>
      <c r="D24" s="9">
        <v>43769</v>
      </c>
      <c r="E24" s="7" t="s">
        <v>222</v>
      </c>
      <c r="F24" s="19" t="s">
        <v>189</v>
      </c>
      <c r="G24" s="24">
        <v>15927.06</v>
      </c>
      <c r="H24" s="21" t="s">
        <v>167</v>
      </c>
      <c r="I24" s="7" t="s">
        <v>23</v>
      </c>
      <c r="J24" s="7" t="s">
        <v>24</v>
      </c>
      <c r="K24" s="11" t="s">
        <v>25</v>
      </c>
      <c r="L24" s="7"/>
      <c r="M24" s="7"/>
      <c r="N24" s="7"/>
      <c r="O24" s="7"/>
      <c r="P24" s="7"/>
      <c r="Q24" s="1" t="s">
        <v>26</v>
      </c>
    </row>
    <row r="25" spans="1:17" ht="28.8" x14ac:dyDescent="0.3">
      <c r="A25" s="7">
        <v>140</v>
      </c>
      <c r="B25" s="7" t="s">
        <v>158</v>
      </c>
      <c r="C25" s="12" t="s">
        <v>203</v>
      </c>
      <c r="D25" s="9" t="s">
        <v>29</v>
      </c>
      <c r="E25" s="7" t="s">
        <v>233</v>
      </c>
      <c r="F25" s="19" t="s">
        <v>189</v>
      </c>
      <c r="G25" s="24">
        <v>15991.85</v>
      </c>
      <c r="H25" s="21" t="s">
        <v>167</v>
      </c>
      <c r="I25" s="7" t="s">
        <v>23</v>
      </c>
      <c r="J25" s="7" t="s">
        <v>24</v>
      </c>
      <c r="K25" s="11"/>
      <c r="L25" s="7"/>
      <c r="M25" s="7"/>
      <c r="N25" s="7"/>
      <c r="O25" s="7"/>
      <c r="P25" s="7"/>
      <c r="Q25" s="1" t="s">
        <v>234</v>
      </c>
    </row>
    <row r="26" spans="1:17" x14ac:dyDescent="0.3">
      <c r="A26" s="7">
        <v>141</v>
      </c>
      <c r="B26" s="7" t="s">
        <v>235</v>
      </c>
      <c r="C26" s="12" t="s">
        <v>203</v>
      </c>
      <c r="D26" s="9">
        <v>43769</v>
      </c>
      <c r="E26" s="7" t="s">
        <v>236</v>
      </c>
      <c r="F26" s="19" t="s">
        <v>189</v>
      </c>
      <c r="G26" s="24">
        <v>15359.55</v>
      </c>
      <c r="H26" s="21" t="s">
        <v>167</v>
      </c>
      <c r="I26" s="7" t="s">
        <v>23</v>
      </c>
      <c r="J26" s="7" t="s">
        <v>24</v>
      </c>
      <c r="K26" s="11" t="s">
        <v>25</v>
      </c>
      <c r="L26" s="7"/>
      <c r="M26" s="7"/>
      <c r="N26" s="7"/>
      <c r="O26" s="7"/>
      <c r="P26" s="7"/>
      <c r="Q26" s="1" t="s">
        <v>26</v>
      </c>
    </row>
    <row r="27" spans="1:17" x14ac:dyDescent="0.3">
      <c r="A27" s="7">
        <v>146</v>
      </c>
      <c r="B27" s="7" t="s">
        <v>243</v>
      </c>
      <c r="C27" s="12" t="s">
        <v>244</v>
      </c>
      <c r="D27" s="9">
        <v>43769</v>
      </c>
      <c r="E27" s="7" t="s">
        <v>245</v>
      </c>
      <c r="F27" s="19" t="s">
        <v>189</v>
      </c>
      <c r="G27" s="24">
        <v>32530.65</v>
      </c>
      <c r="H27" s="21" t="s">
        <v>167</v>
      </c>
      <c r="I27" s="7" t="s">
        <v>23</v>
      </c>
      <c r="J27" s="7" t="s">
        <v>24</v>
      </c>
      <c r="K27" s="11" t="s">
        <v>25</v>
      </c>
      <c r="L27" s="7"/>
      <c r="M27" s="7"/>
      <c r="N27" s="7"/>
      <c r="O27" s="7"/>
      <c r="P27" s="7"/>
      <c r="Q27" s="1" t="s">
        <v>26</v>
      </c>
    </row>
    <row r="28" spans="1:17" ht="28.8" x14ac:dyDescent="0.3">
      <c r="A28" s="7">
        <v>147</v>
      </c>
      <c r="B28" s="7" t="s">
        <v>246</v>
      </c>
      <c r="C28" s="12" t="s">
        <v>244</v>
      </c>
      <c r="D28" s="9" t="s">
        <v>29</v>
      </c>
      <c r="E28" s="7">
        <v>344</v>
      </c>
      <c r="F28" s="19" t="s">
        <v>189</v>
      </c>
      <c r="G28" s="24">
        <v>-14059.3</v>
      </c>
      <c r="H28" s="21" t="s">
        <v>167</v>
      </c>
      <c r="I28" s="7" t="s">
        <v>23</v>
      </c>
      <c r="J28" s="7" t="s">
        <v>24</v>
      </c>
      <c r="K28" s="11"/>
      <c r="L28" s="7"/>
      <c r="M28" s="7"/>
      <c r="N28" s="7"/>
      <c r="O28" s="7"/>
      <c r="P28" s="7"/>
      <c r="Q28" s="1" t="s">
        <v>247</v>
      </c>
    </row>
    <row r="29" spans="1:17" ht="28.8" x14ac:dyDescent="0.3">
      <c r="A29" s="7">
        <v>148</v>
      </c>
      <c r="B29" s="7" t="s">
        <v>246</v>
      </c>
      <c r="C29" s="12" t="s">
        <v>244</v>
      </c>
      <c r="D29" s="9" t="s">
        <v>29</v>
      </c>
      <c r="E29" s="7">
        <v>345</v>
      </c>
      <c r="F29" s="19" t="s">
        <v>189</v>
      </c>
      <c r="G29" s="24">
        <v>-15991.85</v>
      </c>
      <c r="H29" s="21" t="s">
        <v>167</v>
      </c>
      <c r="I29" s="7" t="s">
        <v>23</v>
      </c>
      <c r="J29" s="7" t="s">
        <v>24</v>
      </c>
      <c r="K29" s="11"/>
      <c r="L29" s="7"/>
      <c r="M29" s="7"/>
      <c r="N29" s="7"/>
      <c r="O29" s="7"/>
      <c r="P29" s="7"/>
      <c r="Q29" s="1" t="s">
        <v>247</v>
      </c>
    </row>
    <row r="30" spans="1:17" x14ac:dyDescent="0.3">
      <c r="A30" s="7">
        <v>152</v>
      </c>
      <c r="B30" s="7" t="s">
        <v>253</v>
      </c>
      <c r="C30" s="12" t="s">
        <v>248</v>
      </c>
      <c r="D30" s="9">
        <v>43769</v>
      </c>
      <c r="E30" s="7" t="s">
        <v>254</v>
      </c>
      <c r="F30" s="1" t="s">
        <v>189</v>
      </c>
      <c r="G30" s="28">
        <v>23849.759999999998</v>
      </c>
      <c r="H30" s="1" t="s">
        <v>167</v>
      </c>
      <c r="I30" s="7" t="s">
        <v>23</v>
      </c>
      <c r="J30" s="7" t="s">
        <v>24</v>
      </c>
      <c r="K30" s="11" t="s">
        <v>25</v>
      </c>
      <c r="L30" s="7"/>
      <c r="M30" s="7"/>
      <c r="N30" s="7"/>
      <c r="O30" s="7"/>
      <c r="P30" s="7"/>
      <c r="Q30" s="1" t="s">
        <v>26</v>
      </c>
    </row>
    <row r="31" spans="1:17" x14ac:dyDescent="0.3">
      <c r="A31" s="7">
        <v>154</v>
      </c>
      <c r="B31" s="7" t="s">
        <v>255</v>
      </c>
      <c r="C31" s="12" t="s">
        <v>248</v>
      </c>
      <c r="D31" s="9">
        <v>43769</v>
      </c>
      <c r="E31" s="7" t="s">
        <v>256</v>
      </c>
      <c r="F31" s="1" t="s">
        <v>189</v>
      </c>
      <c r="G31" s="27">
        <v>30006.82</v>
      </c>
      <c r="H31" s="1" t="s">
        <v>167</v>
      </c>
      <c r="I31" s="7" t="s">
        <v>23</v>
      </c>
      <c r="J31" s="7" t="s">
        <v>24</v>
      </c>
      <c r="K31" s="11" t="s">
        <v>25</v>
      </c>
      <c r="L31" s="7"/>
      <c r="M31" s="7"/>
      <c r="N31" s="7"/>
      <c r="O31" s="7"/>
      <c r="P31" s="7"/>
      <c r="Q31" s="1" t="s">
        <v>26</v>
      </c>
    </row>
    <row r="32" spans="1:17" x14ac:dyDescent="0.3">
      <c r="A32" s="7">
        <v>162</v>
      </c>
      <c r="B32" s="7" t="s">
        <v>272</v>
      </c>
      <c r="C32" s="12" t="s">
        <v>248</v>
      </c>
      <c r="D32" s="9">
        <v>43769</v>
      </c>
      <c r="E32" s="7" t="s">
        <v>273</v>
      </c>
      <c r="F32" s="1" t="s">
        <v>189</v>
      </c>
      <c r="G32" s="28">
        <v>25640.98</v>
      </c>
      <c r="H32" s="1" t="s">
        <v>167</v>
      </c>
      <c r="I32" s="7" t="s">
        <v>23</v>
      </c>
      <c r="J32" s="7" t="s">
        <v>24</v>
      </c>
      <c r="K32" s="11" t="s">
        <v>25</v>
      </c>
      <c r="L32" s="7"/>
      <c r="M32" s="7"/>
      <c r="N32" s="7"/>
      <c r="O32" s="7"/>
      <c r="P32" s="7"/>
      <c r="Q32" s="1" t="s">
        <v>26</v>
      </c>
    </row>
    <row r="33" spans="1:17" x14ac:dyDescent="0.3">
      <c r="A33" s="7">
        <v>168</v>
      </c>
      <c r="B33" s="7" t="s">
        <v>290</v>
      </c>
      <c r="C33" s="12" t="s">
        <v>286</v>
      </c>
      <c r="D33" s="9">
        <v>43769</v>
      </c>
      <c r="E33" s="7" t="s">
        <v>291</v>
      </c>
      <c r="F33" s="1" t="s">
        <v>189</v>
      </c>
      <c r="G33" s="28">
        <v>26113.200000000001</v>
      </c>
      <c r="H33" s="1" t="s">
        <v>167</v>
      </c>
      <c r="I33" s="7" t="s">
        <v>23</v>
      </c>
      <c r="J33" s="7" t="s">
        <v>24</v>
      </c>
      <c r="K33" s="11" t="s">
        <v>25</v>
      </c>
      <c r="L33" s="7"/>
      <c r="M33" s="7"/>
      <c r="N33" s="7"/>
      <c r="O33" s="7"/>
      <c r="P33" s="7"/>
      <c r="Q33" s="1" t="s">
        <v>26</v>
      </c>
    </row>
    <row r="34" spans="1:17" ht="43.2" x14ac:dyDescent="0.3">
      <c r="A34" s="54" t="s">
        <v>482</v>
      </c>
      <c r="B34" s="44" t="s">
        <v>296</v>
      </c>
      <c r="C34" s="55">
        <v>44012</v>
      </c>
      <c r="D34" s="56" t="s">
        <v>483</v>
      </c>
      <c r="E34" s="57">
        <v>43617</v>
      </c>
      <c r="F34" s="54" t="s">
        <v>189</v>
      </c>
      <c r="G34" s="58">
        <v>28553.65</v>
      </c>
      <c r="H34" s="54" t="s">
        <v>484</v>
      </c>
      <c r="I34" s="44" t="s">
        <v>23</v>
      </c>
      <c r="J34" s="44" t="s">
        <v>24</v>
      </c>
      <c r="K34" s="59" t="s">
        <v>25</v>
      </c>
      <c r="L34" s="44"/>
      <c r="M34" s="44"/>
      <c r="N34" s="44"/>
      <c r="O34" s="44"/>
      <c r="P34" s="44"/>
      <c r="Q34" s="54" t="s">
        <v>26</v>
      </c>
    </row>
    <row r="35" spans="1:17" x14ac:dyDescent="0.3">
      <c r="A35" s="7"/>
      <c r="B35" s="7"/>
      <c r="C35" s="12"/>
      <c r="D35" s="9"/>
      <c r="E35" s="199" t="s">
        <v>485</v>
      </c>
      <c r="F35" s="200"/>
      <c r="G35" s="18">
        <f>SUM(G21:G34)</f>
        <v>221590.24000000002</v>
      </c>
      <c r="H35" s="1">
        <v>3389269.16</v>
      </c>
      <c r="I35" s="7"/>
      <c r="J35" s="7"/>
      <c r="K35" s="11"/>
      <c r="L35" s="7"/>
      <c r="M35" s="7"/>
      <c r="N35" s="7"/>
      <c r="O35" s="7"/>
      <c r="P35" s="7"/>
      <c r="Q35" s="1"/>
    </row>
    <row r="36" spans="1:17" x14ac:dyDescent="0.3">
      <c r="A36" s="7">
        <v>176</v>
      </c>
      <c r="B36" s="8" t="s">
        <v>307</v>
      </c>
      <c r="C36" s="12" t="s">
        <v>303</v>
      </c>
      <c r="D36" s="9">
        <v>43769</v>
      </c>
      <c r="E36" s="7" t="s">
        <v>308</v>
      </c>
      <c r="F36" s="1" t="s">
        <v>309</v>
      </c>
      <c r="G36" s="37">
        <v>25991.52</v>
      </c>
      <c r="H36" s="1" t="s">
        <v>167</v>
      </c>
      <c r="I36" s="7" t="s">
        <v>23</v>
      </c>
      <c r="J36" s="7" t="s">
        <v>24</v>
      </c>
      <c r="K36" s="11" t="s">
        <v>306</v>
      </c>
      <c r="L36" s="7"/>
      <c r="M36" s="7"/>
      <c r="N36" s="7"/>
      <c r="O36" s="7"/>
      <c r="P36" s="7"/>
      <c r="Q36" s="1" t="s">
        <v>26</v>
      </c>
    </row>
    <row r="37" spans="1:17" x14ac:dyDescent="0.3">
      <c r="A37" s="7">
        <v>177</v>
      </c>
      <c r="B37" s="8" t="s">
        <v>310</v>
      </c>
      <c r="C37" s="12" t="s">
        <v>303</v>
      </c>
      <c r="D37" s="7" t="s">
        <v>29</v>
      </c>
      <c r="E37" s="7" t="s">
        <v>311</v>
      </c>
      <c r="F37" s="1" t="s">
        <v>309</v>
      </c>
      <c r="G37" s="37">
        <v>17289.68</v>
      </c>
      <c r="H37" s="1" t="s">
        <v>167</v>
      </c>
      <c r="I37" s="7" t="s">
        <v>23</v>
      </c>
      <c r="J37" s="7" t="s">
        <v>24</v>
      </c>
      <c r="K37" s="11" t="s">
        <v>306</v>
      </c>
      <c r="L37" s="7"/>
      <c r="M37" s="7"/>
      <c r="N37" s="7"/>
      <c r="O37" s="7"/>
      <c r="P37" s="7"/>
      <c r="Q37" s="1" t="s">
        <v>26</v>
      </c>
    </row>
    <row r="38" spans="1:17" x14ac:dyDescent="0.3">
      <c r="A38" s="7">
        <v>183</v>
      </c>
      <c r="B38" s="8" t="s">
        <v>324</v>
      </c>
      <c r="C38" s="12" t="s">
        <v>319</v>
      </c>
      <c r="D38" s="7" t="s">
        <v>29</v>
      </c>
      <c r="E38" s="7" t="s">
        <v>325</v>
      </c>
      <c r="F38" s="1" t="s">
        <v>21</v>
      </c>
      <c r="G38" s="37">
        <v>8298.86</v>
      </c>
      <c r="H38" s="1" t="s">
        <v>167</v>
      </c>
      <c r="I38" s="7" t="s">
        <v>23</v>
      </c>
      <c r="J38" s="7" t="s">
        <v>24</v>
      </c>
      <c r="K38" s="11" t="s">
        <v>25</v>
      </c>
      <c r="L38" s="7"/>
      <c r="M38" s="7"/>
      <c r="N38" s="7"/>
      <c r="O38" s="7"/>
      <c r="P38" s="7"/>
      <c r="Q38" s="1" t="s">
        <v>26</v>
      </c>
    </row>
    <row r="39" spans="1:17" x14ac:dyDescent="0.3">
      <c r="A39" s="7">
        <v>189</v>
      </c>
      <c r="B39" t="s">
        <v>335</v>
      </c>
      <c r="C39" s="12" t="s">
        <v>331</v>
      </c>
      <c r="D39" s="7" t="s">
        <v>29</v>
      </c>
      <c r="E39" s="7" t="s">
        <v>336</v>
      </c>
      <c r="F39" s="1" t="s">
        <v>189</v>
      </c>
      <c r="G39" s="37">
        <v>12520.19</v>
      </c>
      <c r="H39" s="1" t="s">
        <v>167</v>
      </c>
      <c r="I39" s="7" t="s">
        <v>23</v>
      </c>
      <c r="J39" s="7" t="s">
        <v>24</v>
      </c>
      <c r="K39" s="11" t="s">
        <v>25</v>
      </c>
      <c r="L39" s="7"/>
      <c r="M39" s="7"/>
      <c r="N39" s="7"/>
      <c r="O39" s="7"/>
      <c r="P39" s="7"/>
      <c r="Q39" s="1" t="s">
        <v>26</v>
      </c>
    </row>
    <row r="40" spans="1:17" x14ac:dyDescent="0.3">
      <c r="A40" s="7">
        <v>194</v>
      </c>
      <c r="B40" s="7" t="s">
        <v>348</v>
      </c>
      <c r="C40" s="12" t="s">
        <v>349</v>
      </c>
      <c r="D40" s="7" t="s">
        <v>29</v>
      </c>
      <c r="E40" s="7" t="s">
        <v>350</v>
      </c>
      <c r="F40" s="1" t="s">
        <v>189</v>
      </c>
      <c r="G40" s="37">
        <v>10660.28</v>
      </c>
      <c r="H40" s="1" t="s">
        <v>167</v>
      </c>
      <c r="I40" s="7" t="s">
        <v>23</v>
      </c>
      <c r="J40" s="7" t="s">
        <v>24</v>
      </c>
      <c r="K40" s="11" t="s">
        <v>25</v>
      </c>
      <c r="L40" s="7"/>
      <c r="M40" s="7"/>
      <c r="N40" s="7"/>
      <c r="O40" s="7"/>
      <c r="P40" s="7"/>
      <c r="Q40" s="1" t="s">
        <v>26</v>
      </c>
    </row>
    <row r="41" spans="1:17" x14ac:dyDescent="0.3">
      <c r="A41" s="7">
        <v>196</v>
      </c>
      <c r="B41" s="7" t="s">
        <v>353</v>
      </c>
      <c r="C41" s="12" t="s">
        <v>349</v>
      </c>
      <c r="D41" s="7" t="s">
        <v>29</v>
      </c>
      <c r="E41" s="7" t="s">
        <v>354</v>
      </c>
      <c r="F41" s="1" t="s">
        <v>355</v>
      </c>
      <c r="G41" s="37">
        <v>7880.88</v>
      </c>
      <c r="H41" s="1" t="s">
        <v>167</v>
      </c>
      <c r="I41" s="7" t="s">
        <v>23</v>
      </c>
      <c r="J41" s="7" t="s">
        <v>24</v>
      </c>
      <c r="K41" s="11" t="s">
        <v>25</v>
      </c>
      <c r="L41" s="7"/>
      <c r="M41" s="7"/>
      <c r="N41" s="7"/>
      <c r="O41" s="7"/>
      <c r="P41" s="7"/>
      <c r="Q41" s="1" t="s">
        <v>26</v>
      </c>
    </row>
    <row r="42" spans="1:17" x14ac:dyDescent="0.3">
      <c r="A42" s="7">
        <v>198</v>
      </c>
      <c r="B42" s="7" t="s">
        <v>360</v>
      </c>
      <c r="C42" s="12" t="s">
        <v>361</v>
      </c>
      <c r="D42" s="7" t="s">
        <v>29</v>
      </c>
      <c r="E42" s="7" t="s">
        <v>362</v>
      </c>
      <c r="F42" s="1" t="s">
        <v>355</v>
      </c>
      <c r="G42" s="37">
        <v>13821.02</v>
      </c>
      <c r="H42" s="1" t="s">
        <v>167</v>
      </c>
      <c r="I42" s="7" t="s">
        <v>23</v>
      </c>
      <c r="J42" s="7" t="s">
        <v>24</v>
      </c>
      <c r="K42" s="11" t="s">
        <v>25</v>
      </c>
      <c r="L42" s="7"/>
      <c r="M42" s="7"/>
      <c r="N42" s="7"/>
      <c r="O42" s="7"/>
      <c r="P42" s="7"/>
      <c r="Q42" s="1" t="s">
        <v>26</v>
      </c>
    </row>
    <row r="43" spans="1:17" x14ac:dyDescent="0.3">
      <c r="A43" s="7">
        <v>202</v>
      </c>
      <c r="B43" s="7" t="s">
        <v>369</v>
      </c>
      <c r="C43" s="12" t="s">
        <v>361</v>
      </c>
      <c r="D43" s="7" t="s">
        <v>29</v>
      </c>
      <c r="E43" s="7" t="s">
        <v>370</v>
      </c>
      <c r="F43" s="1" t="s">
        <v>355</v>
      </c>
      <c r="G43" s="37">
        <v>9414.68</v>
      </c>
      <c r="H43" s="1" t="s">
        <v>167</v>
      </c>
      <c r="I43" s="42" t="s">
        <v>23</v>
      </c>
      <c r="J43" s="7" t="s">
        <v>24</v>
      </c>
      <c r="K43" s="11" t="s">
        <v>25</v>
      </c>
      <c r="L43" s="7"/>
      <c r="M43" s="7"/>
      <c r="N43" s="7"/>
      <c r="O43" s="7"/>
      <c r="P43" s="7"/>
      <c r="Q43" s="1" t="s">
        <v>26</v>
      </c>
    </row>
    <row r="44" spans="1:17" x14ac:dyDescent="0.3">
      <c r="A44" s="7">
        <v>207</v>
      </c>
      <c r="B44" s="7" t="s">
        <v>377</v>
      </c>
      <c r="C44" s="9" t="s">
        <v>378</v>
      </c>
      <c r="D44" s="7" t="s">
        <v>377</v>
      </c>
      <c r="E44" s="7" t="s">
        <v>379</v>
      </c>
      <c r="F44" s="1" t="s">
        <v>189</v>
      </c>
      <c r="G44" s="37">
        <v>2479.69</v>
      </c>
      <c r="H44" s="43" t="s">
        <v>380</v>
      </c>
      <c r="I44" s="7" t="s">
        <v>23</v>
      </c>
      <c r="J44" s="7" t="s">
        <v>24</v>
      </c>
      <c r="K44" s="11" t="s">
        <v>25</v>
      </c>
      <c r="L44" s="7"/>
      <c r="M44" s="7"/>
      <c r="N44" s="7"/>
      <c r="O44" s="7" t="s">
        <v>25</v>
      </c>
      <c r="P44" s="7"/>
      <c r="Q44" s="1" t="s">
        <v>26</v>
      </c>
    </row>
    <row r="45" spans="1:17" x14ac:dyDescent="0.3">
      <c r="A45" s="7">
        <v>208</v>
      </c>
      <c r="B45" s="7" t="s">
        <v>381</v>
      </c>
      <c r="C45" s="9" t="s">
        <v>378</v>
      </c>
      <c r="D45" s="7" t="s">
        <v>29</v>
      </c>
      <c r="E45" s="7" t="s">
        <v>382</v>
      </c>
      <c r="F45" s="1" t="s">
        <v>189</v>
      </c>
      <c r="G45" s="37">
        <v>911.67</v>
      </c>
      <c r="H45" s="1" t="s">
        <v>167</v>
      </c>
      <c r="I45" s="7" t="s">
        <v>23</v>
      </c>
      <c r="J45" s="7" t="s">
        <v>24</v>
      </c>
      <c r="K45" s="11" t="s">
        <v>25</v>
      </c>
      <c r="L45" s="7"/>
      <c r="M45" s="7"/>
      <c r="N45" s="7"/>
      <c r="O45" s="7"/>
      <c r="P45" s="7"/>
      <c r="Q45" s="1" t="s">
        <v>26</v>
      </c>
    </row>
    <row r="46" spans="1:17" ht="43.2" x14ac:dyDescent="0.3">
      <c r="A46" s="54" t="s">
        <v>482</v>
      </c>
      <c r="B46" s="44" t="s">
        <v>390</v>
      </c>
      <c r="C46" s="55"/>
      <c r="D46" s="56" t="s">
        <v>483</v>
      </c>
      <c r="E46" s="57"/>
      <c r="F46" s="54" t="s">
        <v>189</v>
      </c>
      <c r="G46" s="37">
        <v>-28553.65</v>
      </c>
      <c r="H46" s="1" t="s">
        <v>493</v>
      </c>
      <c r="I46" s="7"/>
      <c r="J46" s="7"/>
      <c r="K46" s="11"/>
      <c r="L46" s="7"/>
      <c r="M46" s="7"/>
      <c r="N46" s="7"/>
      <c r="O46" s="7"/>
      <c r="P46" s="7"/>
      <c r="Q46" s="54" t="s">
        <v>493</v>
      </c>
    </row>
    <row r="47" spans="1:17" ht="43.2" x14ac:dyDescent="0.3">
      <c r="A47" s="54" t="s">
        <v>482</v>
      </c>
      <c r="B47" s="44" t="s">
        <v>390</v>
      </c>
      <c r="C47" s="55"/>
      <c r="D47" s="56" t="s">
        <v>483</v>
      </c>
      <c r="E47" s="57"/>
      <c r="F47" s="54" t="s">
        <v>189</v>
      </c>
      <c r="G47" s="37">
        <v>-17289.68</v>
      </c>
      <c r="H47" s="1" t="s">
        <v>493</v>
      </c>
      <c r="I47" s="7"/>
      <c r="J47" s="7"/>
      <c r="K47" s="11"/>
      <c r="L47" s="7"/>
      <c r="M47" s="7"/>
      <c r="N47" s="7"/>
      <c r="O47" s="7"/>
      <c r="P47" s="7"/>
      <c r="Q47" s="54" t="s">
        <v>493</v>
      </c>
    </row>
    <row r="48" spans="1:17" ht="43.2" x14ac:dyDescent="0.3">
      <c r="A48" s="54" t="s">
        <v>482</v>
      </c>
      <c r="B48" s="44" t="s">
        <v>390</v>
      </c>
      <c r="C48" s="55"/>
      <c r="D48" s="56" t="s">
        <v>483</v>
      </c>
      <c r="E48" s="57"/>
      <c r="F48" s="54" t="s">
        <v>189</v>
      </c>
      <c r="G48" s="37">
        <v>-8298.86</v>
      </c>
      <c r="H48" s="1" t="s">
        <v>493</v>
      </c>
      <c r="I48" s="7"/>
      <c r="J48" s="7"/>
      <c r="K48" s="11"/>
      <c r="L48" s="7"/>
      <c r="M48" s="7"/>
      <c r="N48" s="7"/>
      <c r="O48" s="7"/>
      <c r="P48" s="7"/>
      <c r="Q48" s="54" t="s">
        <v>493</v>
      </c>
    </row>
    <row r="49" spans="1:17" ht="43.2" x14ac:dyDescent="0.3">
      <c r="A49" s="54" t="s">
        <v>482</v>
      </c>
      <c r="B49" s="44" t="s">
        <v>390</v>
      </c>
      <c r="C49" s="55"/>
      <c r="D49" s="56" t="s">
        <v>483</v>
      </c>
      <c r="E49" s="57"/>
      <c r="F49" s="54" t="s">
        <v>189</v>
      </c>
      <c r="G49" s="37">
        <v>-12520.19</v>
      </c>
      <c r="H49" s="1" t="s">
        <v>493</v>
      </c>
      <c r="I49" s="7"/>
      <c r="J49" s="7"/>
      <c r="K49" s="11"/>
      <c r="L49" s="7"/>
      <c r="M49" s="7"/>
      <c r="N49" s="7"/>
      <c r="O49" s="7"/>
      <c r="P49" s="7"/>
      <c r="Q49" s="54" t="s">
        <v>493</v>
      </c>
    </row>
    <row r="50" spans="1:17" ht="43.2" x14ac:dyDescent="0.3">
      <c r="A50" s="54" t="s">
        <v>482</v>
      </c>
      <c r="B50" s="44" t="s">
        <v>390</v>
      </c>
      <c r="C50" s="55"/>
      <c r="D50" s="56" t="s">
        <v>483</v>
      </c>
      <c r="E50" s="57"/>
      <c r="F50" s="54" t="s">
        <v>189</v>
      </c>
      <c r="G50" s="37">
        <v>-10660.28</v>
      </c>
      <c r="H50" s="1" t="s">
        <v>493</v>
      </c>
      <c r="I50" s="7"/>
      <c r="J50" s="7"/>
      <c r="K50" s="11"/>
      <c r="L50" s="7"/>
      <c r="M50" s="7"/>
      <c r="N50" s="7"/>
      <c r="O50" s="7"/>
      <c r="P50" s="7"/>
      <c r="Q50" s="54" t="s">
        <v>493</v>
      </c>
    </row>
    <row r="51" spans="1:17" ht="43.2" x14ac:dyDescent="0.3">
      <c r="A51" s="54" t="s">
        <v>482</v>
      </c>
      <c r="B51" s="44" t="s">
        <v>390</v>
      </c>
      <c r="C51" s="55"/>
      <c r="D51" s="56" t="s">
        <v>483</v>
      </c>
      <c r="E51" s="57"/>
      <c r="F51" s="54" t="s">
        <v>189</v>
      </c>
      <c r="G51" s="37">
        <v>-7880.88</v>
      </c>
      <c r="H51" s="1" t="s">
        <v>493</v>
      </c>
      <c r="I51" s="7"/>
      <c r="J51" s="7"/>
      <c r="K51" s="11"/>
      <c r="L51" s="7"/>
      <c r="M51" s="7"/>
      <c r="N51" s="7"/>
      <c r="O51" s="7"/>
      <c r="P51" s="7"/>
      <c r="Q51" s="54" t="s">
        <v>493</v>
      </c>
    </row>
    <row r="52" spans="1:17" ht="43.2" x14ac:dyDescent="0.3">
      <c r="A52" s="54" t="s">
        <v>482</v>
      </c>
      <c r="B52" s="44" t="s">
        <v>390</v>
      </c>
      <c r="C52" s="55"/>
      <c r="D52" s="56" t="s">
        <v>483</v>
      </c>
      <c r="E52" s="57"/>
      <c r="F52" s="54" t="s">
        <v>189</v>
      </c>
      <c r="G52" s="37">
        <v>-13821.02</v>
      </c>
      <c r="H52" s="1" t="s">
        <v>493</v>
      </c>
      <c r="I52" s="7"/>
      <c r="J52" s="7"/>
      <c r="K52" s="11"/>
      <c r="L52" s="7"/>
      <c r="M52" s="7"/>
      <c r="N52" s="7"/>
      <c r="O52" s="7"/>
      <c r="P52" s="7"/>
      <c r="Q52" s="54" t="s">
        <v>493</v>
      </c>
    </row>
    <row r="53" spans="1:17" ht="43.2" x14ac:dyDescent="0.3">
      <c r="A53" s="54" t="s">
        <v>482</v>
      </c>
      <c r="B53" s="44" t="s">
        <v>390</v>
      </c>
      <c r="C53" s="55"/>
      <c r="D53" s="56" t="s">
        <v>483</v>
      </c>
      <c r="E53" s="57"/>
      <c r="F53" s="54" t="s">
        <v>189</v>
      </c>
      <c r="G53" s="37">
        <v>-9414.68</v>
      </c>
      <c r="H53" s="1" t="s">
        <v>493</v>
      </c>
      <c r="I53" s="7"/>
      <c r="J53" s="7"/>
      <c r="K53" s="11"/>
      <c r="L53" s="7"/>
      <c r="M53" s="7"/>
      <c r="N53" s="7"/>
      <c r="O53" s="7"/>
      <c r="P53" s="7"/>
      <c r="Q53" s="54" t="s">
        <v>493</v>
      </c>
    </row>
    <row r="54" spans="1:17" ht="43.2" x14ac:dyDescent="0.3">
      <c r="A54" s="54" t="s">
        <v>482</v>
      </c>
      <c r="B54" s="44" t="s">
        <v>390</v>
      </c>
      <c r="C54" s="55"/>
      <c r="D54" s="56" t="s">
        <v>483</v>
      </c>
      <c r="E54" s="57"/>
      <c r="F54" s="54" t="s">
        <v>189</v>
      </c>
      <c r="G54" s="37">
        <v>-2479.69</v>
      </c>
      <c r="H54" s="1" t="s">
        <v>493</v>
      </c>
      <c r="I54" s="7"/>
      <c r="J54" s="7"/>
      <c r="K54" s="11"/>
      <c r="L54" s="7"/>
      <c r="M54" s="7"/>
      <c r="N54" s="7"/>
      <c r="O54" s="7"/>
      <c r="P54" s="7"/>
      <c r="Q54" s="54" t="s">
        <v>493</v>
      </c>
    </row>
    <row r="55" spans="1:17" ht="43.2" x14ac:dyDescent="0.3">
      <c r="A55" s="54" t="s">
        <v>482</v>
      </c>
      <c r="B55" s="44" t="s">
        <v>390</v>
      </c>
      <c r="C55" s="55"/>
      <c r="D55" s="56" t="s">
        <v>483</v>
      </c>
      <c r="E55" s="57"/>
      <c r="F55" s="54" t="s">
        <v>189</v>
      </c>
      <c r="G55" s="37">
        <v>-911.67</v>
      </c>
      <c r="H55" s="1" t="s">
        <v>493</v>
      </c>
      <c r="I55" s="7"/>
      <c r="J55" s="7"/>
      <c r="K55" s="11"/>
      <c r="L55" s="7"/>
      <c r="M55" s="7"/>
      <c r="N55" s="7"/>
      <c r="O55" s="7"/>
      <c r="P55" s="7"/>
      <c r="Q55" s="54" t="s">
        <v>493</v>
      </c>
    </row>
    <row r="56" spans="1:17" x14ac:dyDescent="0.3">
      <c r="A56" s="7"/>
      <c r="B56" s="7"/>
      <c r="C56" s="9"/>
      <c r="D56" s="7"/>
      <c r="E56" s="199" t="s">
        <v>487</v>
      </c>
      <c r="F56" s="200"/>
      <c r="G56" s="18">
        <f>SUM(G36:G55)</f>
        <v>-2562.1299999999969</v>
      </c>
      <c r="H56" s="43"/>
      <c r="I56" s="7"/>
      <c r="J56" s="7"/>
      <c r="K56" s="11"/>
      <c r="L56" s="7"/>
      <c r="M56" s="7"/>
      <c r="N56" s="7"/>
      <c r="O56" s="7"/>
      <c r="P56" s="7"/>
      <c r="Q56" s="1"/>
    </row>
    <row r="57" spans="1:17" x14ac:dyDescent="0.3">
      <c r="A57" s="7"/>
      <c r="B57" s="7"/>
      <c r="C57" s="9"/>
      <c r="D57" s="7"/>
      <c r="E57" s="7"/>
      <c r="F57" s="43" t="s">
        <v>491</v>
      </c>
      <c r="G57" s="37"/>
      <c r="H57" s="43"/>
      <c r="I57" s="7"/>
      <c r="J57" s="7"/>
      <c r="K57" s="11"/>
      <c r="L57" s="7"/>
      <c r="M57" s="7"/>
      <c r="N57" s="7"/>
      <c r="O57" s="7"/>
      <c r="P57" s="7"/>
      <c r="Q57" s="1"/>
    </row>
    <row r="58" spans="1:17" x14ac:dyDescent="0.3">
      <c r="A58" s="7"/>
      <c r="B58" s="7"/>
      <c r="C58" s="9"/>
      <c r="D58" s="7"/>
      <c r="E58" s="7"/>
      <c r="F58" s="43"/>
      <c r="G58" s="37"/>
      <c r="H58" s="43"/>
      <c r="I58" s="7"/>
      <c r="J58" s="7"/>
      <c r="K58" s="11"/>
      <c r="L58" s="7"/>
      <c r="M58" s="7"/>
      <c r="N58" s="7"/>
      <c r="O58" s="7"/>
      <c r="P58" s="7"/>
      <c r="Q58" s="1"/>
    </row>
    <row r="59" spans="1:17" x14ac:dyDescent="0.3">
      <c r="A59" s="54"/>
      <c r="B59" s="44"/>
      <c r="C59" s="55"/>
      <c r="D59" s="56"/>
      <c r="E59" s="57"/>
      <c r="F59" s="54"/>
      <c r="G59" s="58"/>
      <c r="H59" s="54"/>
      <c r="I59" s="44"/>
      <c r="J59" s="44"/>
      <c r="K59" s="59"/>
      <c r="L59" s="44"/>
      <c r="M59" s="44"/>
      <c r="N59" s="44"/>
      <c r="O59" s="44"/>
      <c r="P59" s="44"/>
      <c r="Q59" s="54"/>
    </row>
    <row r="60" spans="1:17" x14ac:dyDescent="0.3">
      <c r="C60" s="60"/>
      <c r="E60" s="199" t="s">
        <v>488</v>
      </c>
      <c r="F60" s="200"/>
      <c r="G60" s="18">
        <f>SUM(G57:G59)</f>
        <v>0</v>
      </c>
      <c r="H60" s="46"/>
      <c r="K60" s="35"/>
      <c r="Q60" s="47"/>
    </row>
    <row r="61" spans="1:17" x14ac:dyDescent="0.3">
      <c r="C61" s="60"/>
      <c r="F61" s="46"/>
      <c r="G61" s="48"/>
      <c r="H61" s="46"/>
      <c r="K61" s="35"/>
      <c r="Q61" s="47"/>
    </row>
    <row r="62" spans="1:17" ht="15" thickBot="1" x14ac:dyDescent="0.35">
      <c r="B62" s="201" t="s">
        <v>492</v>
      </c>
      <c r="C62" s="201"/>
      <c r="D62" s="201"/>
      <c r="E62" s="201"/>
      <c r="F62" s="201"/>
      <c r="G62" s="61">
        <f>G60+G56+G35+G20+G5</f>
        <v>1299063.21</v>
      </c>
    </row>
    <row r="63" spans="1:17" ht="15" thickTop="1" x14ac:dyDescent="0.3"/>
  </sheetData>
  <mergeCells count="11">
    <mergeCell ref="E35:F35"/>
    <mergeCell ref="E56:F56"/>
    <mergeCell ref="E60:F60"/>
    <mergeCell ref="B62:F62"/>
    <mergeCell ref="E5:F5"/>
    <mergeCell ref="E20:F20"/>
    <mergeCell ref="A1:P1"/>
    <mergeCell ref="A2:A3"/>
    <mergeCell ref="B2:B3"/>
    <mergeCell ref="C2:C3"/>
    <mergeCell ref="D2:G2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2"/>
  <sheetViews>
    <sheetView view="pageBreakPreview" zoomScale="60" zoomScaleNormal="100" workbookViewId="0">
      <selection activeCell="A16" sqref="A16:H29"/>
    </sheetView>
  </sheetViews>
  <sheetFormatPr defaultRowHeight="14.4" x14ac:dyDescent="0.3"/>
  <cols>
    <col min="2" max="2" width="11.33203125" bestFit="1" customWidth="1"/>
    <col min="5" max="5" width="13.109375" customWidth="1"/>
    <col min="6" max="6" width="18.109375" customWidth="1"/>
    <col min="7" max="7" width="18.6640625" bestFit="1" customWidth="1"/>
    <col min="8" max="8" width="30" customWidth="1"/>
    <col min="12" max="13" width="3.33203125" bestFit="1" customWidth="1"/>
    <col min="14" max="14" width="3.109375" bestFit="1" customWidth="1"/>
    <col min="15" max="15" width="2" bestFit="1" customWidth="1"/>
    <col min="16" max="16" width="4.109375" bestFit="1" customWidth="1"/>
    <col min="17" max="17" width="34.6640625" bestFit="1" customWidth="1"/>
  </cols>
  <sheetData>
    <row r="1" spans="1:17" ht="76.2" customHeight="1" x14ac:dyDescent="0.3">
      <c r="A1" s="202" t="s">
        <v>516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4"/>
      <c r="Q1" s="1"/>
    </row>
    <row r="2" spans="1:17" x14ac:dyDescent="0.3">
      <c r="A2" s="194" t="s">
        <v>0</v>
      </c>
      <c r="B2" s="205" t="s">
        <v>1</v>
      </c>
      <c r="C2" s="206" t="s">
        <v>2</v>
      </c>
      <c r="D2" s="207" t="s">
        <v>3</v>
      </c>
      <c r="E2" s="207"/>
      <c r="F2" s="207"/>
      <c r="G2" s="207"/>
      <c r="K2" s="2"/>
      <c r="L2" s="3"/>
      <c r="M2" s="3"/>
      <c r="N2" s="3"/>
      <c r="O2" s="3"/>
      <c r="P2" s="3"/>
      <c r="Q2" s="1"/>
    </row>
    <row r="3" spans="1:17" ht="100.8" x14ac:dyDescent="0.3">
      <c r="A3" s="194"/>
      <c r="B3" s="205"/>
      <c r="C3" s="206"/>
      <c r="D3" s="4" t="s">
        <v>4</v>
      </c>
      <c r="E3" s="4" t="s">
        <v>5</v>
      </c>
      <c r="F3" s="4" t="s">
        <v>6</v>
      </c>
      <c r="G3" s="5" t="s">
        <v>7</v>
      </c>
      <c r="H3" s="6" t="s">
        <v>8</v>
      </c>
      <c r="I3" s="6" t="s">
        <v>9</v>
      </c>
      <c r="J3" s="6" t="s">
        <v>10</v>
      </c>
      <c r="K3" s="2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6" t="s">
        <v>17</v>
      </c>
    </row>
    <row r="4" spans="1:17" x14ac:dyDescent="0.3">
      <c r="A4" s="7"/>
      <c r="B4" s="7"/>
      <c r="C4" s="8"/>
      <c r="D4" s="9"/>
      <c r="E4" s="7"/>
      <c r="F4" s="1"/>
      <c r="G4" s="10"/>
      <c r="H4" s="1"/>
      <c r="I4" s="7"/>
      <c r="J4" s="7"/>
      <c r="K4" s="11"/>
      <c r="L4" s="7"/>
      <c r="M4" s="7"/>
      <c r="N4" s="7"/>
      <c r="O4" s="7"/>
      <c r="P4" s="7"/>
      <c r="Q4" s="1"/>
    </row>
    <row r="5" spans="1:17" x14ac:dyDescent="0.3">
      <c r="A5" s="2"/>
      <c r="B5" s="62"/>
      <c r="C5" s="63"/>
      <c r="D5" s="4"/>
      <c r="E5" s="199" t="s">
        <v>490</v>
      </c>
      <c r="F5" s="200"/>
      <c r="G5" s="18">
        <f>SUM(G4)</f>
        <v>0</v>
      </c>
      <c r="H5" s="6"/>
      <c r="I5" s="6"/>
      <c r="J5" s="6"/>
      <c r="K5" s="2"/>
      <c r="L5" s="3"/>
      <c r="M5" s="3"/>
      <c r="N5" s="3"/>
      <c r="O5" s="3"/>
      <c r="P5" s="3"/>
      <c r="Q5" s="6"/>
    </row>
    <row r="6" spans="1:17" ht="28.8" x14ac:dyDescent="0.3">
      <c r="A6" s="7">
        <v>86</v>
      </c>
      <c r="B6" s="7" t="s">
        <v>41</v>
      </c>
      <c r="C6" s="12" t="s">
        <v>110</v>
      </c>
      <c r="D6" s="9" t="s">
        <v>29</v>
      </c>
      <c r="E6" s="1" t="s">
        <v>111</v>
      </c>
      <c r="F6" s="1" t="s">
        <v>112</v>
      </c>
      <c r="G6" s="10">
        <v>211935.99</v>
      </c>
      <c r="H6" s="1" t="s">
        <v>113</v>
      </c>
      <c r="I6" s="7" t="s">
        <v>23</v>
      </c>
      <c r="J6" s="7" t="s">
        <v>24</v>
      </c>
      <c r="K6" s="11" t="s">
        <v>25</v>
      </c>
      <c r="L6" s="7"/>
      <c r="M6" s="7"/>
      <c r="N6" s="7"/>
      <c r="O6" s="7"/>
      <c r="P6" s="7" t="s">
        <v>25</v>
      </c>
      <c r="Q6" s="1" t="s">
        <v>26</v>
      </c>
    </row>
    <row r="7" spans="1:17" ht="28.8" x14ac:dyDescent="0.3">
      <c r="A7" s="7">
        <v>87</v>
      </c>
      <c r="B7" s="7" t="s">
        <v>106</v>
      </c>
      <c r="C7" s="12" t="s">
        <v>110</v>
      </c>
      <c r="D7" s="9" t="s">
        <v>29</v>
      </c>
      <c r="E7" s="1" t="s">
        <v>114</v>
      </c>
      <c r="F7" s="1" t="s">
        <v>112</v>
      </c>
      <c r="G7" s="10">
        <v>1264966.78</v>
      </c>
      <c r="H7" s="1" t="s">
        <v>113</v>
      </c>
      <c r="I7" s="7" t="s">
        <v>23</v>
      </c>
      <c r="J7" s="7" t="s">
        <v>24</v>
      </c>
      <c r="K7" s="11" t="s">
        <v>25</v>
      </c>
      <c r="L7" s="7"/>
      <c r="M7" s="7"/>
      <c r="N7" s="7"/>
      <c r="O7" s="7"/>
      <c r="P7" s="7" t="s">
        <v>25</v>
      </c>
      <c r="Q7" s="1" t="s">
        <v>26</v>
      </c>
    </row>
    <row r="8" spans="1:17" ht="28.8" x14ac:dyDescent="0.3">
      <c r="A8" s="7">
        <v>96</v>
      </c>
      <c r="B8" s="7" t="s">
        <v>118</v>
      </c>
      <c r="C8" s="12" t="s">
        <v>132</v>
      </c>
      <c r="D8" s="9" t="s">
        <v>29</v>
      </c>
      <c r="E8" s="1" t="s">
        <v>133</v>
      </c>
      <c r="F8" s="1" t="s">
        <v>112</v>
      </c>
      <c r="G8" s="10">
        <v>20208.39</v>
      </c>
      <c r="H8" s="1" t="s">
        <v>112</v>
      </c>
      <c r="I8" s="7" t="s">
        <v>23</v>
      </c>
      <c r="J8" s="7" t="s">
        <v>24</v>
      </c>
      <c r="K8" s="11" t="s">
        <v>25</v>
      </c>
      <c r="L8" s="7"/>
      <c r="M8" s="7"/>
      <c r="N8" s="7"/>
      <c r="O8" s="7"/>
      <c r="P8" s="7" t="s">
        <v>25</v>
      </c>
      <c r="Q8" s="1" t="s">
        <v>26</v>
      </c>
    </row>
    <row r="9" spans="1:17" x14ac:dyDescent="0.3">
      <c r="A9" s="42"/>
      <c r="B9" s="42"/>
      <c r="C9" s="49"/>
      <c r="D9" s="50"/>
      <c r="E9" s="199" t="s">
        <v>481</v>
      </c>
      <c r="F9" s="200"/>
      <c r="G9" s="18">
        <f>SUM(G6:G8)</f>
        <v>1497111.16</v>
      </c>
      <c r="H9" s="51"/>
      <c r="I9" s="42"/>
      <c r="J9" s="42"/>
      <c r="K9" s="53"/>
      <c r="L9" s="42"/>
      <c r="M9" s="42"/>
      <c r="N9" s="42"/>
      <c r="O9" s="42"/>
      <c r="P9" s="42"/>
      <c r="Q9" s="51"/>
    </row>
    <row r="10" spans="1:17" ht="43.2" x14ac:dyDescent="0.3">
      <c r="A10" s="54" t="s">
        <v>482</v>
      </c>
      <c r="B10" s="44" t="s">
        <v>296</v>
      </c>
      <c r="C10" s="55" t="s">
        <v>496</v>
      </c>
      <c r="D10" s="56" t="s">
        <v>29</v>
      </c>
      <c r="E10" s="54" t="s">
        <v>497</v>
      </c>
      <c r="F10" s="54" t="s">
        <v>112</v>
      </c>
      <c r="G10" s="65">
        <v>2707742.36</v>
      </c>
      <c r="H10" s="54" t="s">
        <v>112</v>
      </c>
      <c r="I10" s="44" t="s">
        <v>23</v>
      </c>
      <c r="J10" s="44" t="s">
        <v>24</v>
      </c>
      <c r="K10" s="59" t="s">
        <v>25</v>
      </c>
      <c r="L10" s="44"/>
      <c r="M10" s="44"/>
      <c r="N10" s="44"/>
      <c r="O10" s="44"/>
      <c r="P10" s="44" t="s">
        <v>25</v>
      </c>
      <c r="Q10" s="54" t="s">
        <v>26</v>
      </c>
    </row>
    <row r="11" spans="1:17" x14ac:dyDescent="0.3">
      <c r="A11" s="7"/>
      <c r="B11" s="7"/>
      <c r="C11" s="12"/>
      <c r="D11" s="9"/>
      <c r="E11" s="199" t="s">
        <v>485</v>
      </c>
      <c r="F11" s="200"/>
      <c r="G11" s="18">
        <f>SUM(G10:G10)</f>
        <v>2707742.36</v>
      </c>
      <c r="H11" s="1">
        <v>3389269.16</v>
      </c>
      <c r="I11" s="7"/>
      <c r="J11" s="7"/>
      <c r="K11" s="11"/>
      <c r="L11" s="7"/>
      <c r="M11" s="7"/>
      <c r="N11" s="7"/>
      <c r="O11" s="7"/>
      <c r="P11" s="7"/>
      <c r="Q11" s="1"/>
    </row>
    <row r="12" spans="1:17" x14ac:dyDescent="0.3">
      <c r="A12" s="7"/>
      <c r="B12" s="8"/>
      <c r="C12" s="12"/>
      <c r="D12" s="9"/>
      <c r="E12" s="7"/>
      <c r="F12" s="1"/>
      <c r="G12" s="37"/>
      <c r="H12" s="1"/>
      <c r="I12" s="7"/>
      <c r="J12" s="7"/>
      <c r="K12" s="11"/>
      <c r="L12" s="7"/>
      <c r="M12" s="7"/>
      <c r="N12" s="7"/>
      <c r="O12" s="7"/>
      <c r="P12" s="7"/>
      <c r="Q12" s="1"/>
    </row>
    <row r="13" spans="1:17" ht="43.2" x14ac:dyDescent="0.3">
      <c r="A13" s="7" t="s">
        <v>508</v>
      </c>
      <c r="B13" s="44" t="s">
        <v>395</v>
      </c>
      <c r="C13" s="55" t="s">
        <v>509</v>
      </c>
      <c r="D13" s="56" t="s">
        <v>29</v>
      </c>
      <c r="E13" s="54" t="s">
        <v>510</v>
      </c>
      <c r="F13" s="54" t="s">
        <v>112</v>
      </c>
      <c r="G13" s="65">
        <v>2341382.46</v>
      </c>
      <c r="H13" s="54" t="s">
        <v>112</v>
      </c>
      <c r="I13" s="44" t="s">
        <v>23</v>
      </c>
      <c r="J13" s="44" t="s">
        <v>24</v>
      </c>
      <c r="K13" s="59" t="s">
        <v>25</v>
      </c>
      <c r="L13" s="44"/>
      <c r="M13" s="44"/>
      <c r="N13" s="44"/>
      <c r="O13" s="44"/>
      <c r="P13" s="44" t="s">
        <v>25</v>
      </c>
      <c r="Q13" s="54" t="s">
        <v>26</v>
      </c>
    </row>
    <row r="14" spans="1:17" x14ac:dyDescent="0.3">
      <c r="A14" s="7"/>
      <c r="B14" s="8"/>
      <c r="C14" s="12"/>
      <c r="D14" s="7"/>
      <c r="E14" s="7"/>
      <c r="F14" s="1"/>
      <c r="G14" s="37"/>
      <c r="H14" s="1"/>
      <c r="I14" s="7"/>
      <c r="J14" s="7"/>
      <c r="K14" s="11"/>
      <c r="L14" s="7"/>
      <c r="M14" s="7"/>
      <c r="N14" s="7"/>
      <c r="O14" s="7"/>
      <c r="P14" s="7"/>
      <c r="Q14" s="1"/>
    </row>
    <row r="15" spans="1:17" x14ac:dyDescent="0.3">
      <c r="A15" s="7"/>
      <c r="B15" s="7"/>
      <c r="C15" s="9"/>
      <c r="D15" s="7"/>
      <c r="E15" s="199" t="s">
        <v>487</v>
      </c>
      <c r="F15" s="200"/>
      <c r="G15" s="18">
        <f>SUM(G12:G14)</f>
        <v>2341382.46</v>
      </c>
      <c r="H15" s="43"/>
      <c r="I15" s="7"/>
      <c r="J15" s="7"/>
      <c r="K15" s="11"/>
      <c r="L15" s="7"/>
      <c r="M15" s="7"/>
      <c r="N15" s="7"/>
      <c r="O15" s="7"/>
      <c r="P15" s="7"/>
      <c r="Q15" s="1"/>
    </row>
    <row r="16" spans="1:17" ht="28.8" x14ac:dyDescent="0.3">
      <c r="A16" s="7">
        <v>233</v>
      </c>
      <c r="B16" s="7" t="s">
        <v>453</v>
      </c>
      <c r="C16" s="9" t="s">
        <v>454</v>
      </c>
      <c r="D16" s="7" t="s">
        <v>29</v>
      </c>
      <c r="E16" s="7" t="s">
        <v>455</v>
      </c>
      <c r="F16" s="43" t="s">
        <v>456</v>
      </c>
      <c r="G16" s="37">
        <v>1521817.2</v>
      </c>
      <c r="H16" s="43" t="s">
        <v>457</v>
      </c>
      <c r="I16" s="7" t="s">
        <v>23</v>
      </c>
      <c r="J16" s="7" t="s">
        <v>24</v>
      </c>
      <c r="K16" s="11" t="s">
        <v>25</v>
      </c>
      <c r="L16" s="7"/>
      <c r="M16" s="7"/>
      <c r="N16" s="7"/>
      <c r="O16" s="7"/>
      <c r="P16" s="7"/>
      <c r="Q16" s="1" t="s">
        <v>26</v>
      </c>
    </row>
    <row r="17" spans="1:17" ht="43.2" x14ac:dyDescent="0.3">
      <c r="A17" s="54" t="s">
        <v>482</v>
      </c>
      <c r="B17" s="44" t="s">
        <v>453</v>
      </c>
      <c r="C17" s="56" t="s">
        <v>454</v>
      </c>
      <c r="D17" s="44" t="s">
        <v>29</v>
      </c>
      <c r="E17" s="68" t="s">
        <v>507</v>
      </c>
      <c r="F17" s="67" t="s">
        <v>456</v>
      </c>
      <c r="G17" s="45">
        <f>226.39+383.09+396.09+411.73+4.32+4.32+4.32+4.45+7.39+7.39+7.39+7.59+7.81+7.81+7.81+8+8.22+8.22+8.22+8.4</f>
        <v>1528.96</v>
      </c>
      <c r="H17" s="67" t="s">
        <v>501</v>
      </c>
      <c r="I17" s="44" t="s">
        <v>23</v>
      </c>
      <c r="J17" s="44" t="s">
        <v>24</v>
      </c>
      <c r="K17" s="59" t="s">
        <v>25</v>
      </c>
      <c r="L17" s="44"/>
      <c r="M17" s="44"/>
      <c r="N17" s="44"/>
      <c r="O17" s="44"/>
      <c r="P17" s="44"/>
      <c r="Q17" s="54" t="s">
        <v>26</v>
      </c>
    </row>
    <row r="18" spans="1:17" ht="28.8" x14ac:dyDescent="0.3">
      <c r="A18" s="7">
        <v>235</v>
      </c>
      <c r="B18" s="7" t="s">
        <v>460</v>
      </c>
      <c r="C18" s="9" t="s">
        <v>454</v>
      </c>
      <c r="D18" s="7" t="s">
        <v>29</v>
      </c>
      <c r="E18" s="7" t="s">
        <v>461</v>
      </c>
      <c r="F18" s="43" t="s">
        <v>456</v>
      </c>
      <c r="G18" s="37">
        <v>211770.15</v>
      </c>
      <c r="H18" s="43" t="s">
        <v>457</v>
      </c>
      <c r="I18" s="7" t="s">
        <v>23</v>
      </c>
      <c r="J18" s="7" t="s">
        <v>24</v>
      </c>
      <c r="K18" s="11" t="s">
        <v>25</v>
      </c>
      <c r="L18" s="7"/>
      <c r="M18" s="7"/>
      <c r="N18" s="7"/>
      <c r="O18" s="7"/>
      <c r="P18" s="7"/>
      <c r="Q18" s="1" t="s">
        <v>26</v>
      </c>
    </row>
    <row r="19" spans="1:17" ht="43.2" x14ac:dyDescent="0.3">
      <c r="A19" s="54" t="s">
        <v>482</v>
      </c>
      <c r="B19" s="44" t="s">
        <v>460</v>
      </c>
      <c r="C19" s="56" t="s">
        <v>454</v>
      </c>
      <c r="D19" s="44" t="s">
        <v>29</v>
      </c>
      <c r="E19" s="68" t="s">
        <v>506</v>
      </c>
      <c r="F19" s="67" t="s">
        <v>456</v>
      </c>
      <c r="G19" s="45">
        <f>213.21+4.43+4.34+4.34+4.34</f>
        <v>230.66000000000003</v>
      </c>
      <c r="H19" s="67" t="s">
        <v>501</v>
      </c>
      <c r="I19" s="44" t="s">
        <v>23</v>
      </c>
      <c r="J19" s="44" t="s">
        <v>24</v>
      </c>
      <c r="K19" s="59" t="s">
        <v>25</v>
      </c>
      <c r="L19" s="44"/>
      <c r="M19" s="44"/>
      <c r="N19" s="44"/>
      <c r="O19" s="44"/>
      <c r="P19" s="44"/>
      <c r="Q19" s="54" t="s">
        <v>26</v>
      </c>
    </row>
    <row r="20" spans="1:17" ht="28.8" x14ac:dyDescent="0.3">
      <c r="A20" s="7">
        <v>237</v>
      </c>
      <c r="B20" s="7" t="s">
        <v>462</v>
      </c>
      <c r="C20" s="9" t="s">
        <v>454</v>
      </c>
      <c r="D20" s="7" t="s">
        <v>29</v>
      </c>
      <c r="E20" s="7" t="s">
        <v>463</v>
      </c>
      <c r="F20" s="43" t="s">
        <v>456</v>
      </c>
      <c r="G20" s="37">
        <v>424485.31</v>
      </c>
      <c r="H20" s="43" t="s">
        <v>457</v>
      </c>
      <c r="I20" s="7" t="s">
        <v>23</v>
      </c>
      <c r="J20" s="7" t="s">
        <v>24</v>
      </c>
      <c r="K20" s="11" t="s">
        <v>25</v>
      </c>
      <c r="L20" s="7"/>
      <c r="M20" s="7"/>
      <c r="N20" s="7"/>
      <c r="O20" s="7"/>
      <c r="P20" s="7"/>
      <c r="Q20" s="1" t="s">
        <v>26</v>
      </c>
    </row>
    <row r="21" spans="1:17" ht="43.2" x14ac:dyDescent="0.3">
      <c r="A21" s="54" t="s">
        <v>482</v>
      </c>
      <c r="B21" s="44" t="s">
        <v>462</v>
      </c>
      <c r="C21" s="56" t="s">
        <v>454</v>
      </c>
      <c r="D21" s="44" t="s">
        <v>29</v>
      </c>
      <c r="E21" s="68" t="s">
        <v>505</v>
      </c>
      <c r="F21" s="67" t="s">
        <v>456</v>
      </c>
      <c r="G21" s="45">
        <f>455.55+9.24+9.24+9.24+9.42</f>
        <v>492.69000000000005</v>
      </c>
      <c r="H21" s="67" t="s">
        <v>501</v>
      </c>
      <c r="I21" s="44" t="s">
        <v>23</v>
      </c>
      <c r="J21" s="44" t="s">
        <v>24</v>
      </c>
      <c r="K21" s="59" t="s">
        <v>25</v>
      </c>
      <c r="L21" s="44"/>
      <c r="M21" s="44"/>
      <c r="N21" s="44"/>
      <c r="O21" s="44"/>
      <c r="P21" s="44"/>
      <c r="Q21" s="54" t="s">
        <v>26</v>
      </c>
    </row>
    <row r="22" spans="1:17" ht="28.8" x14ac:dyDescent="0.3">
      <c r="A22" s="7">
        <v>238</v>
      </c>
      <c r="B22" s="7" t="s">
        <v>464</v>
      </c>
      <c r="C22" s="9" t="s">
        <v>454</v>
      </c>
      <c r="D22" s="7" t="s">
        <v>29</v>
      </c>
      <c r="E22" s="7" t="s">
        <v>465</v>
      </c>
      <c r="F22" s="43" t="s">
        <v>456</v>
      </c>
      <c r="G22" s="37">
        <v>214063.83</v>
      </c>
      <c r="H22" s="43" t="s">
        <v>457</v>
      </c>
      <c r="I22" s="7" t="s">
        <v>23</v>
      </c>
      <c r="J22" s="7" t="s">
        <v>24</v>
      </c>
      <c r="K22" s="11" t="s">
        <v>25</v>
      </c>
      <c r="L22" s="7"/>
      <c r="M22" s="7"/>
      <c r="N22" s="7"/>
      <c r="O22" s="7"/>
      <c r="P22" s="7"/>
      <c r="Q22" s="1" t="s">
        <v>26</v>
      </c>
    </row>
    <row r="23" spans="1:17" ht="43.2" x14ac:dyDescent="0.3">
      <c r="A23" s="54" t="s">
        <v>482</v>
      </c>
      <c r="B23" s="44" t="s">
        <v>464</v>
      </c>
      <c r="C23" s="56" t="s">
        <v>454</v>
      </c>
      <c r="D23" s="44" t="s">
        <v>29</v>
      </c>
      <c r="E23" s="68" t="s">
        <v>504</v>
      </c>
      <c r="F23" s="67" t="s">
        <v>456</v>
      </c>
      <c r="G23" s="45">
        <f>235.14+4.85+4.85+4.85+4.94</f>
        <v>254.62999999999997</v>
      </c>
      <c r="H23" s="67" t="s">
        <v>501</v>
      </c>
      <c r="I23" s="44" t="s">
        <v>23</v>
      </c>
      <c r="J23" s="44" t="s">
        <v>24</v>
      </c>
      <c r="K23" s="59" t="s">
        <v>25</v>
      </c>
      <c r="L23" s="44"/>
      <c r="M23" s="44"/>
      <c r="N23" s="44"/>
      <c r="O23" s="44"/>
      <c r="P23" s="44"/>
      <c r="Q23" s="54" t="s">
        <v>26</v>
      </c>
    </row>
    <row r="24" spans="1:17" ht="28.8" x14ac:dyDescent="0.3">
      <c r="A24" s="7">
        <v>240</v>
      </c>
      <c r="B24" s="7" t="s">
        <v>466</v>
      </c>
      <c r="C24" s="9" t="s">
        <v>454</v>
      </c>
      <c r="D24" s="7" t="s">
        <v>29</v>
      </c>
      <c r="E24" s="7" t="s">
        <v>440</v>
      </c>
      <c r="F24" s="43" t="s">
        <v>456</v>
      </c>
      <c r="G24" s="37">
        <v>222737.09</v>
      </c>
      <c r="H24" s="43" t="s">
        <v>457</v>
      </c>
      <c r="I24" s="7" t="s">
        <v>23</v>
      </c>
      <c r="J24" s="7" t="s">
        <v>24</v>
      </c>
      <c r="K24" s="11" t="s">
        <v>25</v>
      </c>
      <c r="L24" s="7"/>
      <c r="M24" s="7"/>
      <c r="N24" s="7"/>
      <c r="O24" s="7"/>
      <c r="P24" s="7"/>
      <c r="Q24" s="1" t="s">
        <v>26</v>
      </c>
    </row>
    <row r="25" spans="1:17" ht="43.2" x14ac:dyDescent="0.3">
      <c r="A25" s="54" t="s">
        <v>482</v>
      </c>
      <c r="B25" s="44" t="s">
        <v>466</v>
      </c>
      <c r="C25" s="56" t="s">
        <v>454</v>
      </c>
      <c r="D25" s="44" t="s">
        <v>29</v>
      </c>
      <c r="E25" s="68" t="s">
        <v>503</v>
      </c>
      <c r="F25" s="67" t="s">
        <v>456</v>
      </c>
      <c r="G25" s="45">
        <f>5.19+5.19+5.19+5.28+249.76</f>
        <v>270.61</v>
      </c>
      <c r="H25" s="67" t="s">
        <v>501</v>
      </c>
      <c r="I25" s="44" t="s">
        <v>23</v>
      </c>
      <c r="J25" s="44" t="s">
        <v>24</v>
      </c>
      <c r="K25" s="59" t="s">
        <v>25</v>
      </c>
      <c r="L25" s="44"/>
      <c r="M25" s="44"/>
      <c r="N25" s="44"/>
      <c r="O25" s="44"/>
      <c r="P25" s="44"/>
      <c r="Q25" s="54" t="s">
        <v>26</v>
      </c>
    </row>
    <row r="26" spans="1:17" ht="43.2" x14ac:dyDescent="0.3">
      <c r="A26" s="54" t="s">
        <v>482</v>
      </c>
      <c r="B26" s="44" t="s">
        <v>470</v>
      </c>
      <c r="C26" s="56" t="s">
        <v>454</v>
      </c>
      <c r="D26" s="44" t="s">
        <v>29</v>
      </c>
      <c r="E26" s="68" t="s">
        <v>502</v>
      </c>
      <c r="F26" s="67" t="s">
        <v>456</v>
      </c>
      <c r="G26" s="45">
        <f>(5.19+5.19+5.19+5.28)+(231.36+38445.21+67.64+1067.45+533.72+160.07+5657.82+176573.82)+249.76</f>
        <v>223007.7</v>
      </c>
      <c r="H26" s="67" t="s">
        <v>501</v>
      </c>
      <c r="I26" s="44" t="s">
        <v>23</v>
      </c>
      <c r="J26" s="44" t="s">
        <v>24</v>
      </c>
      <c r="K26" s="59" t="s">
        <v>25</v>
      </c>
      <c r="L26" s="44"/>
      <c r="M26" s="44"/>
      <c r="N26" s="44"/>
      <c r="O26" s="44"/>
      <c r="P26" s="44"/>
      <c r="Q26" s="54" t="s">
        <v>26</v>
      </c>
    </row>
    <row r="27" spans="1:17" ht="43.2" x14ac:dyDescent="0.3">
      <c r="A27" s="54" t="s">
        <v>482</v>
      </c>
      <c r="B27" s="44" t="s">
        <v>499</v>
      </c>
      <c r="C27" s="56" t="s">
        <v>454</v>
      </c>
      <c r="D27" s="44" t="s">
        <v>29</v>
      </c>
      <c r="E27" s="68" t="s">
        <v>500</v>
      </c>
      <c r="F27" s="67" t="s">
        <v>456</v>
      </c>
      <c r="G27" s="45">
        <f>(5.45+5.36+5.36+5.36)+(231.36+38445.21+70.68+1087.74+543.87+163.11+5765.37+179448.79)+257.07</f>
        <v>226034.73</v>
      </c>
      <c r="H27" s="67" t="s">
        <v>501</v>
      </c>
      <c r="I27" s="44" t="s">
        <v>23</v>
      </c>
      <c r="J27" s="44" t="s">
        <v>24</v>
      </c>
      <c r="K27" s="59" t="s">
        <v>25</v>
      </c>
      <c r="L27" s="44"/>
      <c r="M27" s="44"/>
      <c r="N27" s="44"/>
      <c r="O27" s="44"/>
      <c r="P27" s="44"/>
      <c r="Q27" s="54" t="s">
        <v>26</v>
      </c>
    </row>
    <row r="28" spans="1:17" x14ac:dyDescent="0.3">
      <c r="C28" s="60"/>
      <c r="E28" s="64"/>
      <c r="F28" s="66"/>
      <c r="G28" s="45"/>
      <c r="H28" s="46"/>
      <c r="K28" s="35"/>
      <c r="Q28" s="47"/>
    </row>
    <row r="29" spans="1:17" x14ac:dyDescent="0.3">
      <c r="C29" s="60"/>
      <c r="E29" s="199" t="s">
        <v>488</v>
      </c>
      <c r="F29" s="200"/>
      <c r="G29" s="18">
        <f>SUM(G16:G28)</f>
        <v>3046693.5599999996</v>
      </c>
      <c r="H29" s="46"/>
      <c r="K29" s="35"/>
      <c r="Q29" s="47"/>
    </row>
    <row r="30" spans="1:17" x14ac:dyDescent="0.3">
      <c r="C30" s="60"/>
      <c r="F30" s="46"/>
      <c r="G30" s="48"/>
      <c r="H30" s="46"/>
      <c r="K30" s="35"/>
      <c r="Q30" s="47"/>
    </row>
    <row r="31" spans="1:17" ht="15" thickBot="1" x14ac:dyDescent="0.35">
      <c r="B31" s="201" t="s">
        <v>498</v>
      </c>
      <c r="C31" s="201"/>
      <c r="D31" s="201"/>
      <c r="E31" s="201"/>
      <c r="F31" s="201"/>
      <c r="G31" s="61">
        <f>G29+G15+G11+G9+G5</f>
        <v>9592929.5399999991</v>
      </c>
    </row>
    <row r="32" spans="1:17" ht="15" thickTop="1" x14ac:dyDescent="0.3"/>
  </sheetData>
  <mergeCells count="11">
    <mergeCell ref="E9:F9"/>
    <mergeCell ref="E11:F11"/>
    <mergeCell ref="E15:F15"/>
    <mergeCell ref="E29:F29"/>
    <mergeCell ref="B31:F31"/>
    <mergeCell ref="E5:F5"/>
    <mergeCell ref="A1:P1"/>
    <mergeCell ref="A2:A3"/>
    <mergeCell ref="B2:B3"/>
    <mergeCell ref="C2:C3"/>
    <mergeCell ref="D2:G2"/>
  </mergeCells>
  <pageMargins left="0.70866141732283472" right="0.70866141732283472" top="0.74803149606299213" bottom="0.74803149606299213" header="0.31496062992125984" footer="0.31496062992125984"/>
  <pageSetup scale="5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86"/>
  <sheetViews>
    <sheetView zoomScaleNormal="100" workbookViewId="0">
      <selection activeCell="A69" sqref="A69:H83"/>
    </sheetView>
  </sheetViews>
  <sheetFormatPr defaultRowHeight="14.4" x14ac:dyDescent="0.3"/>
  <cols>
    <col min="2" max="2" width="11.33203125" bestFit="1" customWidth="1"/>
    <col min="5" max="5" width="13.109375" customWidth="1"/>
    <col min="6" max="6" width="18.109375" customWidth="1"/>
    <col min="7" max="7" width="18.33203125" bestFit="1" customWidth="1"/>
    <col min="8" max="8" width="30" customWidth="1"/>
    <col min="12" max="13" width="3.33203125" bestFit="1" customWidth="1"/>
    <col min="14" max="14" width="3.109375" bestFit="1" customWidth="1"/>
    <col min="15" max="15" width="2" bestFit="1" customWidth="1"/>
    <col min="16" max="16" width="4.109375" bestFit="1" customWidth="1"/>
    <col min="17" max="17" width="34.6640625" bestFit="1" customWidth="1"/>
  </cols>
  <sheetData>
    <row r="1" spans="1:17" ht="76.2" customHeight="1" x14ac:dyDescent="0.3">
      <c r="A1" s="202" t="s">
        <v>515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4"/>
      <c r="Q1" s="1"/>
    </row>
    <row r="2" spans="1:17" x14ac:dyDescent="0.3">
      <c r="A2" s="194" t="s">
        <v>0</v>
      </c>
      <c r="B2" s="205" t="s">
        <v>1</v>
      </c>
      <c r="C2" s="206" t="s">
        <v>2</v>
      </c>
      <c r="D2" s="207" t="s">
        <v>3</v>
      </c>
      <c r="E2" s="207"/>
      <c r="F2" s="207"/>
      <c r="G2" s="207"/>
      <c r="K2" s="2"/>
      <c r="L2" s="3"/>
      <c r="M2" s="3"/>
      <c r="N2" s="3"/>
      <c r="O2" s="3"/>
      <c r="P2" s="3"/>
      <c r="Q2" s="1"/>
    </row>
    <row r="3" spans="1:17" ht="100.8" x14ac:dyDescent="0.3">
      <c r="A3" s="194"/>
      <c r="B3" s="205"/>
      <c r="C3" s="206"/>
      <c r="D3" s="4" t="s">
        <v>4</v>
      </c>
      <c r="E3" s="4" t="s">
        <v>5</v>
      </c>
      <c r="F3" s="4" t="s">
        <v>6</v>
      </c>
      <c r="G3" s="5" t="s">
        <v>7</v>
      </c>
      <c r="H3" s="6" t="s">
        <v>8</v>
      </c>
      <c r="I3" s="6" t="s">
        <v>9</v>
      </c>
      <c r="J3" s="6" t="s">
        <v>10</v>
      </c>
      <c r="K3" s="2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6" t="s">
        <v>17</v>
      </c>
    </row>
    <row r="4" spans="1:17" x14ac:dyDescent="0.3">
      <c r="A4" s="7"/>
      <c r="B4" s="7"/>
      <c r="C4" s="8"/>
      <c r="D4" s="9"/>
      <c r="E4" s="7"/>
      <c r="F4" s="1"/>
      <c r="G4" s="10"/>
      <c r="H4" s="1"/>
      <c r="I4" s="7"/>
      <c r="J4" s="7"/>
      <c r="K4" s="11"/>
      <c r="L4" s="7"/>
      <c r="M4" s="7"/>
      <c r="N4" s="7"/>
      <c r="O4" s="7"/>
      <c r="P4" s="7"/>
      <c r="Q4" s="1"/>
    </row>
    <row r="5" spans="1:17" x14ac:dyDescent="0.3">
      <c r="A5" s="2"/>
      <c r="B5" s="62"/>
      <c r="C5" s="63"/>
      <c r="D5" s="4"/>
      <c r="E5" s="199" t="s">
        <v>490</v>
      </c>
      <c r="F5" s="200"/>
      <c r="G5" s="18">
        <f>SUM(G4)</f>
        <v>0</v>
      </c>
      <c r="H5" s="6"/>
      <c r="I5" s="6"/>
      <c r="J5" s="6"/>
      <c r="K5" s="2"/>
      <c r="L5" s="3"/>
      <c r="M5" s="3"/>
      <c r="N5" s="3"/>
      <c r="O5" s="3"/>
      <c r="P5" s="3"/>
      <c r="Q5" s="6"/>
    </row>
    <row r="6" spans="1:17" ht="28.8" x14ac:dyDescent="0.3">
      <c r="A6" s="7">
        <v>52</v>
      </c>
      <c r="B6" s="7" t="s">
        <v>27</v>
      </c>
      <c r="C6" s="12" t="s">
        <v>28</v>
      </c>
      <c r="D6" s="9" t="s">
        <v>29</v>
      </c>
      <c r="E6" s="7" t="s">
        <v>30</v>
      </c>
      <c r="F6" s="1" t="s">
        <v>31</v>
      </c>
      <c r="G6" s="10">
        <v>238001.33</v>
      </c>
      <c r="H6" s="1" t="s">
        <v>22</v>
      </c>
      <c r="I6" s="7" t="s">
        <v>23</v>
      </c>
      <c r="J6" s="7" t="s">
        <v>24</v>
      </c>
      <c r="K6" s="11" t="s">
        <v>25</v>
      </c>
      <c r="L6" s="7"/>
      <c r="M6" s="7"/>
      <c r="N6" s="7"/>
      <c r="O6" s="7"/>
      <c r="P6" s="7" t="s">
        <v>25</v>
      </c>
      <c r="Q6" s="1" t="s">
        <v>494</v>
      </c>
    </row>
    <row r="7" spans="1:17" ht="28.8" x14ac:dyDescent="0.3">
      <c r="A7" s="7">
        <v>53</v>
      </c>
      <c r="B7" s="7" t="s">
        <v>32</v>
      </c>
      <c r="C7" s="12" t="s">
        <v>28</v>
      </c>
      <c r="D7" s="9" t="s">
        <v>29</v>
      </c>
      <c r="E7" s="7" t="s">
        <v>33</v>
      </c>
      <c r="F7" s="1" t="s">
        <v>31</v>
      </c>
      <c r="G7" s="10">
        <v>466894.81</v>
      </c>
      <c r="H7" s="1" t="s">
        <v>22</v>
      </c>
      <c r="I7" s="7" t="s">
        <v>23</v>
      </c>
      <c r="J7" s="7" t="s">
        <v>24</v>
      </c>
      <c r="K7" s="11" t="s">
        <v>25</v>
      </c>
      <c r="L7" s="7"/>
      <c r="M7" s="7"/>
      <c r="N7" s="7"/>
      <c r="O7" s="7"/>
      <c r="P7" s="7" t="s">
        <v>25</v>
      </c>
      <c r="Q7" s="1" t="s">
        <v>494</v>
      </c>
    </row>
    <row r="8" spans="1:17" ht="28.8" x14ac:dyDescent="0.3">
      <c r="A8" s="7">
        <v>54</v>
      </c>
      <c r="B8" s="7" t="s">
        <v>34</v>
      </c>
      <c r="C8" s="12" t="s">
        <v>28</v>
      </c>
      <c r="D8" s="9" t="s">
        <v>29</v>
      </c>
      <c r="E8" s="7" t="s">
        <v>35</v>
      </c>
      <c r="F8" s="1" t="s">
        <v>31</v>
      </c>
      <c r="G8" s="10">
        <v>174962.49</v>
      </c>
      <c r="H8" s="1" t="s">
        <v>22</v>
      </c>
      <c r="I8" s="7" t="s">
        <v>23</v>
      </c>
      <c r="J8" s="7" t="s">
        <v>24</v>
      </c>
      <c r="K8" s="11" t="s">
        <v>25</v>
      </c>
      <c r="L8" s="7"/>
      <c r="M8" s="7"/>
      <c r="N8" s="7"/>
      <c r="O8" s="7"/>
      <c r="P8" s="7" t="s">
        <v>25</v>
      </c>
      <c r="Q8" s="1" t="s">
        <v>494</v>
      </c>
    </row>
    <row r="9" spans="1:17" ht="28.8" x14ac:dyDescent="0.3">
      <c r="A9" s="7">
        <v>59</v>
      </c>
      <c r="B9" s="7" t="s">
        <v>45</v>
      </c>
      <c r="C9" s="12" t="s">
        <v>37</v>
      </c>
      <c r="D9" s="9" t="s">
        <v>29</v>
      </c>
      <c r="E9" s="7" t="s">
        <v>46</v>
      </c>
      <c r="F9" s="1" t="s">
        <v>31</v>
      </c>
      <c r="G9" s="10">
        <v>461920.32</v>
      </c>
      <c r="H9" s="1" t="s">
        <v>22</v>
      </c>
      <c r="I9" s="7" t="s">
        <v>23</v>
      </c>
      <c r="J9" s="7" t="s">
        <v>24</v>
      </c>
      <c r="K9" s="11" t="s">
        <v>25</v>
      </c>
      <c r="L9" s="7"/>
      <c r="M9" s="7"/>
      <c r="N9" s="7"/>
      <c r="O9" s="7"/>
      <c r="P9" s="7" t="s">
        <v>25</v>
      </c>
      <c r="Q9" s="1" t="s">
        <v>494</v>
      </c>
    </row>
    <row r="10" spans="1:17" ht="28.8" x14ac:dyDescent="0.3">
      <c r="A10" s="7">
        <v>61</v>
      </c>
      <c r="B10" s="7" t="s">
        <v>49</v>
      </c>
      <c r="C10" s="12" t="s">
        <v>50</v>
      </c>
      <c r="D10" s="9" t="s">
        <v>29</v>
      </c>
      <c r="E10" s="7" t="s">
        <v>51</v>
      </c>
      <c r="F10" s="1" t="s">
        <v>31</v>
      </c>
      <c r="G10" s="10">
        <v>545385.13</v>
      </c>
      <c r="H10" s="1" t="s">
        <v>22</v>
      </c>
      <c r="I10" s="7" t="s">
        <v>23</v>
      </c>
      <c r="J10" s="7" t="s">
        <v>24</v>
      </c>
      <c r="K10" s="11" t="s">
        <v>25</v>
      </c>
      <c r="L10" s="7"/>
      <c r="M10" s="7"/>
      <c r="N10" s="7"/>
      <c r="O10" s="7"/>
      <c r="P10" s="7" t="s">
        <v>25</v>
      </c>
      <c r="Q10" s="1" t="s">
        <v>494</v>
      </c>
    </row>
    <row r="11" spans="1:17" ht="28.8" x14ac:dyDescent="0.3">
      <c r="A11" s="7">
        <v>71</v>
      </c>
      <c r="B11" s="7" t="s">
        <v>75</v>
      </c>
      <c r="C11" s="12" t="s">
        <v>61</v>
      </c>
      <c r="D11" s="9" t="s">
        <v>29</v>
      </c>
      <c r="E11" s="7" t="s">
        <v>76</v>
      </c>
      <c r="F11" s="1" t="s">
        <v>77</v>
      </c>
      <c r="G11" s="10">
        <v>790307.26</v>
      </c>
      <c r="H11" s="1" t="s">
        <v>78</v>
      </c>
      <c r="I11" s="7" t="s">
        <v>23</v>
      </c>
      <c r="J11" s="7" t="s">
        <v>24</v>
      </c>
      <c r="K11" s="11" t="s">
        <v>25</v>
      </c>
      <c r="L11" s="7"/>
      <c r="M11" s="7"/>
      <c r="N11" s="7"/>
      <c r="O11" s="7"/>
      <c r="P11" s="7" t="s">
        <v>25</v>
      </c>
      <c r="Q11" s="1" t="s">
        <v>79</v>
      </c>
    </row>
    <row r="12" spans="1:17" x14ac:dyDescent="0.3">
      <c r="A12" s="7">
        <v>72</v>
      </c>
      <c r="B12" s="7" t="s">
        <v>80</v>
      </c>
      <c r="C12" s="12" t="s">
        <v>81</v>
      </c>
      <c r="D12" s="9" t="s">
        <v>80</v>
      </c>
      <c r="E12" s="7" t="s">
        <v>82</v>
      </c>
      <c r="F12" s="1" t="s">
        <v>31</v>
      </c>
      <c r="G12" s="10">
        <v>4894.43</v>
      </c>
      <c r="H12" s="1" t="s">
        <v>83</v>
      </c>
      <c r="I12" s="7" t="s">
        <v>23</v>
      </c>
      <c r="J12" s="7" t="s">
        <v>24</v>
      </c>
      <c r="K12" s="11" t="s">
        <v>25</v>
      </c>
      <c r="L12" s="7"/>
      <c r="M12" s="7"/>
      <c r="N12" s="7"/>
      <c r="O12" s="7" t="s">
        <v>25</v>
      </c>
      <c r="P12" s="7" t="s">
        <v>25</v>
      </c>
      <c r="Q12" s="1" t="s">
        <v>84</v>
      </c>
    </row>
    <row r="13" spans="1:17" ht="28.8" x14ac:dyDescent="0.3">
      <c r="A13" s="7">
        <v>82</v>
      </c>
      <c r="B13" s="7" t="s">
        <v>104</v>
      </c>
      <c r="C13" s="12" t="s">
        <v>97</v>
      </c>
      <c r="D13" s="9" t="s">
        <v>29</v>
      </c>
      <c r="E13" s="1" t="s">
        <v>105</v>
      </c>
      <c r="F13" s="1" t="s">
        <v>83</v>
      </c>
      <c r="G13" s="10">
        <v>6197.95</v>
      </c>
      <c r="H13" s="1" t="s">
        <v>83</v>
      </c>
      <c r="I13" s="7" t="s">
        <v>23</v>
      </c>
      <c r="J13" s="7" t="s">
        <v>24</v>
      </c>
      <c r="K13" s="11" t="s">
        <v>25</v>
      </c>
      <c r="L13" s="7"/>
      <c r="M13" s="7"/>
      <c r="N13" s="7"/>
      <c r="O13" s="7"/>
      <c r="P13" s="7" t="s">
        <v>25</v>
      </c>
      <c r="Q13" s="1" t="s">
        <v>494</v>
      </c>
    </row>
    <row r="14" spans="1:17" ht="28.8" x14ac:dyDescent="0.3">
      <c r="A14" s="7">
        <v>88</v>
      </c>
      <c r="B14" s="7" t="s">
        <v>115</v>
      </c>
      <c r="C14" s="12" t="s">
        <v>110</v>
      </c>
      <c r="D14" s="9" t="s">
        <v>29</v>
      </c>
      <c r="E14" s="1" t="s">
        <v>116</v>
      </c>
      <c r="F14" s="1" t="s">
        <v>83</v>
      </c>
      <c r="G14" s="10">
        <v>7015.03</v>
      </c>
      <c r="H14" s="1" t="s">
        <v>117</v>
      </c>
      <c r="I14" s="7" t="s">
        <v>23</v>
      </c>
      <c r="J14" s="7" t="s">
        <v>24</v>
      </c>
      <c r="K14" s="11" t="s">
        <v>25</v>
      </c>
      <c r="L14" s="7"/>
      <c r="M14" s="7"/>
      <c r="N14" s="7"/>
      <c r="O14" s="7"/>
      <c r="P14" s="7" t="s">
        <v>25</v>
      </c>
      <c r="Q14" s="1" t="s">
        <v>494</v>
      </c>
    </row>
    <row r="15" spans="1:17" ht="43.2" x14ac:dyDescent="0.3">
      <c r="A15" s="7">
        <v>93</v>
      </c>
      <c r="B15" s="7" t="s">
        <v>123</v>
      </c>
      <c r="C15" s="12" t="s">
        <v>110</v>
      </c>
      <c r="D15" s="9" t="s">
        <v>29</v>
      </c>
      <c r="E15" s="1" t="s">
        <v>124</v>
      </c>
      <c r="F15" s="1" t="s">
        <v>78</v>
      </c>
      <c r="G15" s="10">
        <v>299.39</v>
      </c>
      <c r="H15" s="1" t="s">
        <v>125</v>
      </c>
      <c r="I15" s="7" t="s">
        <v>23</v>
      </c>
      <c r="J15" s="7" t="s">
        <v>24</v>
      </c>
      <c r="K15" s="11" t="s">
        <v>25</v>
      </c>
      <c r="L15" s="7"/>
      <c r="M15" s="7"/>
      <c r="N15" s="7"/>
      <c r="O15" s="7"/>
      <c r="P15" s="7" t="s">
        <v>25</v>
      </c>
      <c r="Q15" s="1" t="s">
        <v>494</v>
      </c>
    </row>
    <row r="16" spans="1:17" ht="28.8" x14ac:dyDescent="0.3">
      <c r="A16" s="7">
        <v>94</v>
      </c>
      <c r="B16" s="7" t="s">
        <v>126</v>
      </c>
      <c r="C16" s="12" t="s">
        <v>110</v>
      </c>
      <c r="D16" s="9" t="s">
        <v>29</v>
      </c>
      <c r="E16" s="1" t="s">
        <v>127</v>
      </c>
      <c r="F16" s="1" t="s">
        <v>83</v>
      </c>
      <c r="G16" s="10">
        <v>3085.74</v>
      </c>
      <c r="H16" s="1" t="s">
        <v>83</v>
      </c>
      <c r="I16" s="7" t="s">
        <v>23</v>
      </c>
      <c r="J16" s="7" t="s">
        <v>24</v>
      </c>
      <c r="K16" s="11" t="s">
        <v>25</v>
      </c>
      <c r="L16" s="7"/>
      <c r="M16" s="7"/>
      <c r="N16" s="7"/>
      <c r="O16" s="7"/>
      <c r="P16" s="7" t="s">
        <v>25</v>
      </c>
      <c r="Q16" s="1" t="s">
        <v>494</v>
      </c>
    </row>
    <row r="17" spans="1:17" ht="28.8" x14ac:dyDescent="0.3">
      <c r="A17" s="7">
        <v>102</v>
      </c>
      <c r="B17" s="7" t="s">
        <v>141</v>
      </c>
      <c r="C17" s="12" t="s">
        <v>132</v>
      </c>
      <c r="D17" s="9" t="s">
        <v>29</v>
      </c>
      <c r="E17" s="1" t="s">
        <v>142</v>
      </c>
      <c r="F17" s="1" t="s">
        <v>83</v>
      </c>
      <c r="G17" s="10">
        <v>8726.1200000000008</v>
      </c>
      <c r="H17" s="1" t="s">
        <v>83</v>
      </c>
      <c r="I17" s="7" t="s">
        <v>23</v>
      </c>
      <c r="J17" s="7" t="s">
        <v>24</v>
      </c>
      <c r="K17" s="11" t="s">
        <v>25</v>
      </c>
      <c r="L17" s="7"/>
      <c r="M17" s="7"/>
      <c r="N17" s="7"/>
      <c r="O17" s="7"/>
      <c r="P17" s="7" t="s">
        <v>25</v>
      </c>
      <c r="Q17" s="1" t="s">
        <v>494</v>
      </c>
    </row>
    <row r="18" spans="1:17" ht="43.2" x14ac:dyDescent="0.3">
      <c r="A18" s="7">
        <v>104</v>
      </c>
      <c r="B18" s="7" t="s">
        <v>143</v>
      </c>
      <c r="C18" s="12" t="s">
        <v>132</v>
      </c>
      <c r="D18" s="9" t="s">
        <v>29</v>
      </c>
      <c r="E18" s="1" t="s">
        <v>145</v>
      </c>
      <c r="F18" s="1" t="s">
        <v>146</v>
      </c>
      <c r="G18" s="10">
        <v>424151.72</v>
      </c>
      <c r="H18" s="1" t="s">
        <v>125</v>
      </c>
      <c r="I18" s="7" t="s">
        <v>23</v>
      </c>
      <c r="J18" s="7" t="s">
        <v>24</v>
      </c>
      <c r="K18" s="11" t="s">
        <v>25</v>
      </c>
      <c r="L18" s="7"/>
      <c r="M18" s="7"/>
      <c r="N18" s="7"/>
      <c r="O18" s="7"/>
      <c r="P18" s="7" t="s">
        <v>25</v>
      </c>
      <c r="Q18" s="1" t="s">
        <v>494</v>
      </c>
    </row>
    <row r="19" spans="1:17" x14ac:dyDescent="0.3">
      <c r="A19" s="7"/>
      <c r="B19" s="7"/>
      <c r="C19" s="12"/>
      <c r="D19" s="9"/>
      <c r="E19" s="1"/>
      <c r="F19" s="1"/>
      <c r="G19" s="10"/>
      <c r="H19" s="1"/>
      <c r="I19" s="7"/>
      <c r="J19" s="7"/>
      <c r="K19" s="11"/>
      <c r="L19" s="7"/>
      <c r="M19" s="7"/>
      <c r="N19" s="7"/>
      <c r="O19" s="7"/>
      <c r="P19" s="7"/>
      <c r="Q19" s="1"/>
    </row>
    <row r="20" spans="1:17" x14ac:dyDescent="0.3">
      <c r="A20" s="42"/>
      <c r="B20" s="42"/>
      <c r="C20" s="49"/>
      <c r="D20" s="50"/>
      <c r="E20" s="199" t="s">
        <v>481</v>
      </c>
      <c r="F20" s="200"/>
      <c r="G20" s="18">
        <f>SUM(G6:G19)</f>
        <v>3131841.7200000007</v>
      </c>
      <c r="H20" s="51"/>
      <c r="I20" s="42"/>
      <c r="J20" s="42"/>
      <c r="K20" s="53"/>
      <c r="L20" s="42"/>
      <c r="M20" s="42"/>
      <c r="N20" s="42"/>
      <c r="O20" s="42"/>
      <c r="P20" s="42"/>
      <c r="Q20" s="51"/>
    </row>
    <row r="21" spans="1:17" ht="43.2" x14ac:dyDescent="0.3">
      <c r="A21" s="7">
        <v>104</v>
      </c>
      <c r="B21" s="7" t="s">
        <v>143</v>
      </c>
      <c r="C21" s="12" t="s">
        <v>132</v>
      </c>
      <c r="D21" s="9" t="s">
        <v>29</v>
      </c>
      <c r="E21" s="1" t="s">
        <v>145</v>
      </c>
      <c r="F21" s="1" t="s">
        <v>146</v>
      </c>
      <c r="G21" s="10">
        <v>424151.72</v>
      </c>
      <c r="H21" s="1" t="s">
        <v>125</v>
      </c>
      <c r="I21" s="7" t="s">
        <v>23</v>
      </c>
      <c r="J21" s="7" t="s">
        <v>24</v>
      </c>
      <c r="K21" s="11" t="s">
        <v>25</v>
      </c>
      <c r="L21" s="7"/>
      <c r="M21" s="7"/>
      <c r="N21" s="7"/>
      <c r="O21" s="7"/>
      <c r="P21" s="7" t="s">
        <v>25</v>
      </c>
      <c r="Q21" s="1" t="s">
        <v>494</v>
      </c>
    </row>
    <row r="22" spans="1:17" ht="28.8" x14ac:dyDescent="0.3">
      <c r="A22" s="7">
        <v>110</v>
      </c>
      <c r="B22" s="7" t="s">
        <v>162</v>
      </c>
      <c r="C22" s="12" t="s">
        <v>159</v>
      </c>
      <c r="D22" s="9" t="s">
        <v>29</v>
      </c>
      <c r="E22" s="1" t="s">
        <v>163</v>
      </c>
      <c r="F22" s="19" t="s">
        <v>164</v>
      </c>
      <c r="G22" s="22">
        <v>47820.94</v>
      </c>
      <c r="H22" s="21" t="s">
        <v>164</v>
      </c>
      <c r="I22" s="7" t="s">
        <v>23</v>
      </c>
      <c r="J22" s="7" t="s">
        <v>24</v>
      </c>
      <c r="K22" s="11" t="s">
        <v>25</v>
      </c>
      <c r="L22" s="7"/>
      <c r="M22" s="7"/>
      <c r="N22" s="7"/>
      <c r="O22" s="7"/>
      <c r="P22" s="7"/>
      <c r="Q22" s="1" t="s">
        <v>494</v>
      </c>
    </row>
    <row r="23" spans="1:17" ht="28.8" x14ac:dyDescent="0.3">
      <c r="A23" s="7">
        <v>113</v>
      </c>
      <c r="B23" s="7" t="s">
        <v>173</v>
      </c>
      <c r="C23" s="12" t="s">
        <v>169</v>
      </c>
      <c r="D23" s="9" t="s">
        <v>29</v>
      </c>
      <c r="E23" s="1" t="s">
        <v>174</v>
      </c>
      <c r="F23" s="19" t="s">
        <v>164</v>
      </c>
      <c r="G23" s="24">
        <v>51358.22</v>
      </c>
      <c r="H23" s="21" t="s">
        <v>164</v>
      </c>
      <c r="I23" s="7" t="s">
        <v>23</v>
      </c>
      <c r="J23" s="7" t="s">
        <v>24</v>
      </c>
      <c r="K23" s="11" t="s">
        <v>25</v>
      </c>
      <c r="L23" s="7"/>
      <c r="M23" s="7"/>
      <c r="N23" s="7"/>
      <c r="O23" s="7"/>
      <c r="P23" s="7"/>
      <c r="Q23" s="1" t="s">
        <v>494</v>
      </c>
    </row>
    <row r="24" spans="1:17" ht="28.8" x14ac:dyDescent="0.3">
      <c r="A24" s="7">
        <v>117</v>
      </c>
      <c r="B24" s="7" t="s">
        <v>185</v>
      </c>
      <c r="C24" s="12" t="s">
        <v>169</v>
      </c>
      <c r="D24" s="9" t="s">
        <v>29</v>
      </c>
      <c r="E24" s="1" t="s">
        <v>186</v>
      </c>
      <c r="F24" s="19" t="s">
        <v>187</v>
      </c>
      <c r="G24" s="24">
        <v>9855.75</v>
      </c>
      <c r="H24" s="21" t="s">
        <v>187</v>
      </c>
      <c r="I24" s="7" t="s">
        <v>23</v>
      </c>
      <c r="J24" s="7" t="s">
        <v>24</v>
      </c>
      <c r="K24" s="11" t="s">
        <v>25</v>
      </c>
      <c r="L24" s="7"/>
      <c r="M24" s="7"/>
      <c r="N24" s="7"/>
      <c r="O24" s="7"/>
      <c r="P24" s="7"/>
      <c r="Q24" s="1" t="s">
        <v>494</v>
      </c>
    </row>
    <row r="25" spans="1:17" ht="28.8" x14ac:dyDescent="0.3">
      <c r="A25" s="7">
        <v>119</v>
      </c>
      <c r="B25" s="7" t="s">
        <v>190</v>
      </c>
      <c r="C25" s="12" t="s">
        <v>169</v>
      </c>
      <c r="D25" s="9" t="s">
        <v>29</v>
      </c>
      <c r="E25" s="7" t="s">
        <v>186</v>
      </c>
      <c r="F25" s="19" t="s">
        <v>191</v>
      </c>
      <c r="G25" s="24">
        <v>72156.289999999994</v>
      </c>
      <c r="H25" s="21" t="s">
        <v>191</v>
      </c>
      <c r="I25" s="7" t="s">
        <v>23</v>
      </c>
      <c r="J25" s="7" t="s">
        <v>24</v>
      </c>
      <c r="K25" s="11" t="s">
        <v>25</v>
      </c>
      <c r="L25" s="7"/>
      <c r="M25" s="7"/>
      <c r="N25" s="7"/>
      <c r="O25" s="7"/>
      <c r="P25" s="7"/>
      <c r="Q25" s="1" t="s">
        <v>494</v>
      </c>
    </row>
    <row r="26" spans="1:17" ht="28.8" x14ac:dyDescent="0.3">
      <c r="A26" s="7">
        <v>120</v>
      </c>
      <c r="B26" s="7" t="s">
        <v>192</v>
      </c>
      <c r="C26" s="12" t="s">
        <v>169</v>
      </c>
      <c r="D26" s="9" t="s">
        <v>29</v>
      </c>
      <c r="E26" s="7" t="s">
        <v>193</v>
      </c>
      <c r="F26" s="19" t="s">
        <v>187</v>
      </c>
      <c r="G26" s="24">
        <v>410.65</v>
      </c>
      <c r="H26" s="21" t="s">
        <v>187</v>
      </c>
      <c r="I26" s="7" t="s">
        <v>23</v>
      </c>
      <c r="J26" s="7" t="s">
        <v>24</v>
      </c>
      <c r="K26" s="11" t="s">
        <v>25</v>
      </c>
      <c r="L26" s="7"/>
      <c r="M26" s="7"/>
      <c r="N26" s="7"/>
      <c r="O26" s="7"/>
      <c r="P26" s="7"/>
      <c r="Q26" s="1" t="s">
        <v>494</v>
      </c>
    </row>
    <row r="27" spans="1:17" ht="28.8" x14ac:dyDescent="0.3">
      <c r="A27" s="7">
        <v>122</v>
      </c>
      <c r="B27" s="7" t="s">
        <v>196</v>
      </c>
      <c r="C27" s="12" t="s">
        <v>169</v>
      </c>
      <c r="D27" s="9" t="s">
        <v>29</v>
      </c>
      <c r="E27" s="7" t="s">
        <v>193</v>
      </c>
      <c r="F27" s="19" t="s">
        <v>191</v>
      </c>
      <c r="G27" s="24">
        <v>911456</v>
      </c>
      <c r="H27" s="21" t="s">
        <v>191</v>
      </c>
      <c r="I27" s="7" t="s">
        <v>23</v>
      </c>
      <c r="J27" s="7" t="s">
        <v>24</v>
      </c>
      <c r="K27" s="11" t="s">
        <v>25</v>
      </c>
      <c r="L27" s="7"/>
      <c r="M27" s="7"/>
      <c r="N27" s="7"/>
      <c r="O27" s="7"/>
      <c r="P27" s="7"/>
      <c r="Q27" s="1" t="s">
        <v>494</v>
      </c>
    </row>
    <row r="28" spans="1:17" x14ac:dyDescent="0.3">
      <c r="A28" s="7">
        <v>127</v>
      </c>
      <c r="B28" s="7" t="s">
        <v>208</v>
      </c>
      <c r="C28" s="12" t="s">
        <v>203</v>
      </c>
      <c r="D28" s="9" t="s">
        <v>209</v>
      </c>
      <c r="E28" s="7" t="s">
        <v>210</v>
      </c>
      <c r="F28" s="19" t="s">
        <v>211</v>
      </c>
      <c r="G28" s="24">
        <v>11585.52</v>
      </c>
      <c r="H28" s="21" t="s">
        <v>187</v>
      </c>
      <c r="I28" s="7" t="s">
        <v>23</v>
      </c>
      <c r="J28" s="7" t="s">
        <v>24</v>
      </c>
      <c r="K28" s="11" t="s">
        <v>25</v>
      </c>
      <c r="L28" s="7"/>
      <c r="M28" s="7"/>
      <c r="N28" s="7"/>
      <c r="O28" s="7" t="s">
        <v>25</v>
      </c>
      <c r="P28" s="7"/>
      <c r="Q28" s="1" t="s">
        <v>494</v>
      </c>
    </row>
    <row r="29" spans="1:17" x14ac:dyDescent="0.3">
      <c r="A29" s="7">
        <v>128</v>
      </c>
      <c r="B29" s="7" t="s">
        <v>202</v>
      </c>
      <c r="C29" s="12" t="s">
        <v>203</v>
      </c>
      <c r="D29" s="9" t="s">
        <v>209</v>
      </c>
      <c r="E29" s="7" t="s">
        <v>212</v>
      </c>
      <c r="F29" s="19" t="s">
        <v>213</v>
      </c>
      <c r="G29" s="24">
        <v>11291.1</v>
      </c>
      <c r="H29" s="21" t="s">
        <v>187</v>
      </c>
      <c r="I29" s="7" t="s">
        <v>23</v>
      </c>
      <c r="J29" s="7" t="s">
        <v>24</v>
      </c>
      <c r="K29" s="11" t="s">
        <v>25</v>
      </c>
      <c r="L29" s="7"/>
      <c r="M29" s="7"/>
      <c r="N29" s="7"/>
      <c r="O29" s="7" t="s">
        <v>25</v>
      </c>
      <c r="P29" s="7"/>
      <c r="Q29" s="1" t="s">
        <v>494</v>
      </c>
    </row>
    <row r="30" spans="1:17" x14ac:dyDescent="0.3">
      <c r="A30" s="7">
        <v>131</v>
      </c>
      <c r="B30" s="7" t="s">
        <v>217</v>
      </c>
      <c r="C30" s="12" t="s">
        <v>203</v>
      </c>
      <c r="D30" s="9" t="s">
        <v>209</v>
      </c>
      <c r="E30" s="7" t="s">
        <v>218</v>
      </c>
      <c r="F30" s="19" t="s">
        <v>213</v>
      </c>
      <c r="G30" s="24">
        <v>11445.16</v>
      </c>
      <c r="H30" s="21" t="s">
        <v>164</v>
      </c>
      <c r="I30" s="7" t="s">
        <v>23</v>
      </c>
      <c r="J30" s="7" t="s">
        <v>24</v>
      </c>
      <c r="K30" s="11" t="s">
        <v>25</v>
      </c>
      <c r="L30" s="7"/>
      <c r="M30" s="7"/>
      <c r="N30" s="7"/>
      <c r="O30" s="7" t="s">
        <v>25</v>
      </c>
      <c r="P30" s="7"/>
      <c r="Q30" s="1" t="s">
        <v>494</v>
      </c>
    </row>
    <row r="31" spans="1:17" x14ac:dyDescent="0.3">
      <c r="A31" s="7">
        <v>132</v>
      </c>
      <c r="B31" s="7" t="s">
        <v>217</v>
      </c>
      <c r="C31" s="12" t="s">
        <v>203</v>
      </c>
      <c r="D31" s="9" t="s">
        <v>209</v>
      </c>
      <c r="E31" s="7" t="s">
        <v>219</v>
      </c>
      <c r="F31" s="19" t="s">
        <v>213</v>
      </c>
      <c r="G31" s="24">
        <v>102489.13</v>
      </c>
      <c r="H31" s="21" t="s">
        <v>164</v>
      </c>
      <c r="I31" s="7" t="s">
        <v>23</v>
      </c>
      <c r="J31" s="7" t="s">
        <v>24</v>
      </c>
      <c r="K31" s="11" t="s">
        <v>25</v>
      </c>
      <c r="L31" s="7"/>
      <c r="M31" s="7"/>
      <c r="N31" s="7"/>
      <c r="O31" s="7" t="s">
        <v>25</v>
      </c>
      <c r="P31" s="7"/>
      <c r="Q31" s="1" t="s">
        <v>494</v>
      </c>
    </row>
    <row r="32" spans="1:17" x14ac:dyDescent="0.3">
      <c r="A32" s="7">
        <v>133</v>
      </c>
      <c r="B32" s="7" t="s">
        <v>217</v>
      </c>
      <c r="C32" s="12" t="s">
        <v>203</v>
      </c>
      <c r="D32" s="9" t="s">
        <v>209</v>
      </c>
      <c r="E32" s="7" t="s">
        <v>220</v>
      </c>
      <c r="F32" s="19" t="s">
        <v>213</v>
      </c>
      <c r="G32" s="25">
        <v>1501.39</v>
      </c>
      <c r="H32" s="21" t="s">
        <v>164</v>
      </c>
      <c r="I32" s="7" t="s">
        <v>23</v>
      </c>
      <c r="J32" s="7" t="s">
        <v>24</v>
      </c>
      <c r="K32" s="11" t="s">
        <v>25</v>
      </c>
      <c r="L32" s="7"/>
      <c r="M32" s="7"/>
      <c r="N32" s="7"/>
      <c r="O32" s="7" t="s">
        <v>25</v>
      </c>
      <c r="P32" s="7"/>
      <c r="Q32" s="1" t="s">
        <v>494</v>
      </c>
    </row>
    <row r="33" spans="1:17" x14ac:dyDescent="0.3">
      <c r="A33" s="7">
        <v>135</v>
      </c>
      <c r="B33" s="7" t="s">
        <v>223</v>
      </c>
      <c r="C33" s="12" t="s">
        <v>203</v>
      </c>
      <c r="D33" s="9" t="s">
        <v>29</v>
      </c>
      <c r="E33" s="7" t="s">
        <v>224</v>
      </c>
      <c r="F33" s="19" t="s">
        <v>213</v>
      </c>
      <c r="G33" s="24">
        <v>534733.98</v>
      </c>
      <c r="H33" s="21" t="s">
        <v>191</v>
      </c>
      <c r="I33" s="7" t="s">
        <v>23</v>
      </c>
      <c r="J33" s="7" t="s">
        <v>24</v>
      </c>
      <c r="K33" s="11" t="s">
        <v>25</v>
      </c>
      <c r="L33" s="7"/>
      <c r="M33" s="7"/>
      <c r="N33" s="7"/>
      <c r="O33" s="7"/>
      <c r="P33" s="7"/>
      <c r="Q33" s="1" t="s">
        <v>494</v>
      </c>
    </row>
    <row r="34" spans="1:17" x14ac:dyDescent="0.3">
      <c r="A34" s="7">
        <v>137</v>
      </c>
      <c r="B34" s="7" t="s">
        <v>226</v>
      </c>
      <c r="C34" s="12" t="s">
        <v>203</v>
      </c>
      <c r="D34" s="9" t="s">
        <v>227</v>
      </c>
      <c r="E34" s="7" t="s">
        <v>228</v>
      </c>
      <c r="F34" s="19" t="s">
        <v>213</v>
      </c>
      <c r="G34" s="24">
        <v>5810.3</v>
      </c>
      <c r="H34" s="21" t="s">
        <v>187</v>
      </c>
      <c r="I34" s="7" t="s">
        <v>23</v>
      </c>
      <c r="J34" s="7" t="s">
        <v>24</v>
      </c>
      <c r="K34" s="11" t="s">
        <v>25</v>
      </c>
      <c r="L34" s="7"/>
      <c r="M34" s="7"/>
      <c r="N34" s="7"/>
      <c r="O34" s="7" t="s">
        <v>25</v>
      </c>
      <c r="P34" s="7"/>
      <c r="Q34" s="1" t="s">
        <v>494</v>
      </c>
    </row>
    <row r="35" spans="1:17" x14ac:dyDescent="0.3">
      <c r="A35" s="7">
        <v>142</v>
      </c>
      <c r="B35" s="7" t="s">
        <v>237</v>
      </c>
      <c r="C35" s="12" t="s">
        <v>203</v>
      </c>
      <c r="D35" s="9" t="s">
        <v>29</v>
      </c>
      <c r="E35" s="7" t="s">
        <v>238</v>
      </c>
      <c r="F35" s="19" t="s">
        <v>213</v>
      </c>
      <c r="G35" s="24">
        <v>443489.26</v>
      </c>
      <c r="H35" s="21" t="s">
        <v>191</v>
      </c>
      <c r="I35" s="7" t="s">
        <v>23</v>
      </c>
      <c r="J35" s="7" t="s">
        <v>24</v>
      </c>
      <c r="K35" s="11" t="s">
        <v>25</v>
      </c>
      <c r="L35" s="7"/>
      <c r="M35" s="7"/>
      <c r="N35" s="7"/>
      <c r="O35" s="7"/>
      <c r="P35" s="7"/>
      <c r="Q35" s="1" t="s">
        <v>494</v>
      </c>
    </row>
    <row r="36" spans="1:17" x14ac:dyDescent="0.3">
      <c r="A36" s="7">
        <v>144</v>
      </c>
      <c r="B36" s="7" t="s">
        <v>240</v>
      </c>
      <c r="C36" s="12" t="s">
        <v>203</v>
      </c>
      <c r="D36" s="9" t="s">
        <v>29</v>
      </c>
      <c r="E36" s="7" t="s">
        <v>238</v>
      </c>
      <c r="F36" s="19" t="s">
        <v>213</v>
      </c>
      <c r="G36" s="24">
        <v>2868.44</v>
      </c>
      <c r="H36" s="21" t="s">
        <v>187</v>
      </c>
      <c r="I36" s="7" t="s">
        <v>23</v>
      </c>
      <c r="J36" s="7" t="s">
        <v>24</v>
      </c>
      <c r="K36" s="11" t="s">
        <v>25</v>
      </c>
      <c r="L36" s="7"/>
      <c r="M36" s="7"/>
      <c r="N36" s="7"/>
      <c r="O36" s="7"/>
      <c r="P36" s="7"/>
      <c r="Q36" s="1" t="s">
        <v>494</v>
      </c>
    </row>
    <row r="37" spans="1:17" x14ac:dyDescent="0.3">
      <c r="A37" s="7">
        <v>145</v>
      </c>
      <c r="B37" s="7" t="s">
        <v>241</v>
      </c>
      <c r="C37" s="12" t="s">
        <v>203</v>
      </c>
      <c r="D37" s="9" t="s">
        <v>29</v>
      </c>
      <c r="E37" s="7" t="s">
        <v>242</v>
      </c>
      <c r="F37" s="19" t="s">
        <v>213</v>
      </c>
      <c r="G37" s="24">
        <v>1018.23</v>
      </c>
      <c r="H37" s="21" t="s">
        <v>187</v>
      </c>
      <c r="I37" s="7" t="s">
        <v>23</v>
      </c>
      <c r="J37" s="7" t="s">
        <v>24</v>
      </c>
      <c r="K37" s="11" t="s">
        <v>25</v>
      </c>
      <c r="L37" s="7"/>
      <c r="M37" s="7"/>
      <c r="N37" s="7"/>
      <c r="O37" s="7"/>
      <c r="P37" s="7"/>
      <c r="Q37" s="1" t="s">
        <v>494</v>
      </c>
    </row>
    <row r="38" spans="1:17" x14ac:dyDescent="0.3">
      <c r="A38" s="7">
        <v>149</v>
      </c>
      <c r="B38" s="7" t="s">
        <v>246</v>
      </c>
      <c r="C38" s="12" t="s">
        <v>248</v>
      </c>
      <c r="D38" s="9" t="s">
        <v>29</v>
      </c>
      <c r="E38" s="7" t="s">
        <v>242</v>
      </c>
      <c r="F38" s="19" t="s">
        <v>211</v>
      </c>
      <c r="G38" s="24">
        <v>373154.8</v>
      </c>
      <c r="H38" s="21" t="s">
        <v>191</v>
      </c>
      <c r="I38" s="7" t="s">
        <v>23</v>
      </c>
      <c r="J38" s="7" t="s">
        <v>24</v>
      </c>
      <c r="K38" s="11" t="s">
        <v>25</v>
      </c>
      <c r="L38" s="7"/>
      <c r="M38" s="7"/>
      <c r="N38" s="7"/>
      <c r="O38" s="7"/>
      <c r="P38" s="7"/>
      <c r="Q38" s="1" t="s">
        <v>494</v>
      </c>
    </row>
    <row r="39" spans="1:17" ht="15" thickBot="1" x14ac:dyDescent="0.35">
      <c r="A39" s="7">
        <v>150</v>
      </c>
      <c r="B39" s="7" t="s">
        <v>246</v>
      </c>
      <c r="C39" s="12" t="s">
        <v>248</v>
      </c>
      <c r="D39" s="9" t="s">
        <v>249</v>
      </c>
      <c r="E39" s="7" t="s">
        <v>250</v>
      </c>
      <c r="F39" s="19" t="s">
        <v>211</v>
      </c>
      <c r="G39" s="26">
        <v>2408.52</v>
      </c>
      <c r="H39" s="21" t="s">
        <v>164</v>
      </c>
      <c r="I39" s="7" t="s">
        <v>23</v>
      </c>
      <c r="J39" s="7" t="s">
        <v>24</v>
      </c>
      <c r="K39" s="11" t="s">
        <v>25</v>
      </c>
      <c r="L39" s="7"/>
      <c r="M39" s="7"/>
      <c r="N39" s="7"/>
      <c r="O39" s="7" t="s">
        <v>25</v>
      </c>
      <c r="P39" s="7"/>
      <c r="Q39" s="1" t="s">
        <v>494</v>
      </c>
    </row>
    <row r="40" spans="1:17" x14ac:dyDescent="0.3">
      <c r="A40" s="7">
        <v>151</v>
      </c>
      <c r="B40" s="7" t="s">
        <v>251</v>
      </c>
      <c r="C40" s="12" t="s">
        <v>248</v>
      </c>
      <c r="D40" s="9" t="s">
        <v>29</v>
      </c>
      <c r="E40" s="7" t="s">
        <v>252</v>
      </c>
      <c r="F40" s="1" t="s">
        <v>211</v>
      </c>
      <c r="G40" s="27">
        <v>2327.39</v>
      </c>
      <c r="H40" s="1" t="s">
        <v>187</v>
      </c>
      <c r="I40" s="7" t="s">
        <v>23</v>
      </c>
      <c r="J40" s="7" t="s">
        <v>24</v>
      </c>
      <c r="K40" s="11" t="s">
        <v>25</v>
      </c>
      <c r="L40" s="7"/>
      <c r="M40" s="7"/>
      <c r="N40" s="7"/>
      <c r="O40" s="7"/>
      <c r="P40" s="7"/>
      <c r="Q40" s="1" t="s">
        <v>494</v>
      </c>
    </row>
    <row r="41" spans="1:17" ht="28.8" x14ac:dyDescent="0.3">
      <c r="A41" s="7">
        <v>158</v>
      </c>
      <c r="B41" s="7" t="s">
        <v>266</v>
      </c>
      <c r="C41" s="12" t="s">
        <v>248</v>
      </c>
      <c r="D41" s="9" t="s">
        <v>29</v>
      </c>
      <c r="E41" s="1" t="s">
        <v>267</v>
      </c>
      <c r="F41" s="1" t="s">
        <v>213</v>
      </c>
      <c r="G41" s="28">
        <v>5293.1</v>
      </c>
      <c r="H41" s="1" t="s">
        <v>187</v>
      </c>
      <c r="I41" s="7" t="s">
        <v>23</v>
      </c>
      <c r="J41" s="7" t="s">
        <v>24</v>
      </c>
      <c r="K41" s="11" t="s">
        <v>25</v>
      </c>
      <c r="L41" s="7"/>
      <c r="M41" s="7"/>
      <c r="N41" s="7"/>
      <c r="O41" s="7"/>
      <c r="P41" s="7"/>
      <c r="Q41" s="1" t="s">
        <v>494</v>
      </c>
    </row>
    <row r="42" spans="1:17" x14ac:dyDescent="0.3">
      <c r="A42" s="7">
        <v>161</v>
      </c>
      <c r="B42" s="7" t="s">
        <v>271</v>
      </c>
      <c r="C42" s="12" t="s">
        <v>248</v>
      </c>
      <c r="D42" s="9" t="s">
        <v>29</v>
      </c>
      <c r="E42" s="7" t="s">
        <v>270</v>
      </c>
      <c r="F42" s="1" t="s">
        <v>213</v>
      </c>
      <c r="G42" s="28">
        <v>6013.7</v>
      </c>
      <c r="H42" s="1" t="s">
        <v>187</v>
      </c>
      <c r="I42" s="7" t="s">
        <v>23</v>
      </c>
      <c r="J42" s="7" t="s">
        <v>24</v>
      </c>
      <c r="K42" s="11" t="s">
        <v>25</v>
      </c>
      <c r="L42" s="7"/>
      <c r="M42" s="7"/>
      <c r="N42" s="7"/>
      <c r="O42" s="7"/>
      <c r="P42" s="7"/>
      <c r="Q42" s="1" t="s">
        <v>494</v>
      </c>
    </row>
    <row r="43" spans="1:17" x14ac:dyDescent="0.3">
      <c r="A43" s="7">
        <v>167</v>
      </c>
      <c r="B43" s="7" t="s">
        <v>289</v>
      </c>
      <c r="C43" s="12" t="s">
        <v>286</v>
      </c>
      <c r="D43" s="9" t="s">
        <v>29</v>
      </c>
      <c r="E43" s="7" t="s">
        <v>287</v>
      </c>
      <c r="F43" s="1" t="s">
        <v>213</v>
      </c>
      <c r="G43" s="28">
        <v>13640.85</v>
      </c>
      <c r="H43" s="1" t="s">
        <v>187</v>
      </c>
      <c r="I43" s="7" t="s">
        <v>23</v>
      </c>
      <c r="J43" s="7" t="s">
        <v>24</v>
      </c>
      <c r="K43" s="11" t="s">
        <v>25</v>
      </c>
      <c r="L43" s="7"/>
      <c r="M43" s="7"/>
      <c r="N43" s="7"/>
      <c r="O43" s="7"/>
      <c r="P43" s="7"/>
      <c r="Q43" s="1" t="s">
        <v>494</v>
      </c>
    </row>
    <row r="44" spans="1:17" x14ac:dyDescent="0.3">
      <c r="A44" s="7">
        <v>170</v>
      </c>
      <c r="B44" s="7" t="s">
        <v>294</v>
      </c>
      <c r="C44" s="12" t="s">
        <v>286</v>
      </c>
      <c r="D44" s="9" t="s">
        <v>29</v>
      </c>
      <c r="E44" s="7" t="s">
        <v>295</v>
      </c>
      <c r="F44" s="1" t="s">
        <v>213</v>
      </c>
      <c r="G44" s="28">
        <v>8816.61</v>
      </c>
      <c r="H44" s="1" t="s">
        <v>187</v>
      </c>
      <c r="I44" s="7" t="s">
        <v>23</v>
      </c>
      <c r="J44" s="7" t="s">
        <v>24</v>
      </c>
      <c r="K44" s="11" t="s">
        <v>25</v>
      </c>
      <c r="L44" s="7"/>
      <c r="M44" s="7"/>
      <c r="N44" s="7"/>
      <c r="O44" s="7"/>
      <c r="P44" s="7"/>
      <c r="Q44" s="1" t="s">
        <v>494</v>
      </c>
    </row>
    <row r="45" spans="1:17" ht="28.8" x14ac:dyDescent="0.3">
      <c r="A45" s="7">
        <v>172</v>
      </c>
      <c r="B45" s="7" t="s">
        <v>296</v>
      </c>
      <c r="C45" s="12" t="s">
        <v>132</v>
      </c>
      <c r="D45" s="9" t="s">
        <v>29</v>
      </c>
      <c r="E45" s="7">
        <v>1282</v>
      </c>
      <c r="F45" s="1" t="s">
        <v>164</v>
      </c>
      <c r="G45" s="28">
        <v>1438.16</v>
      </c>
      <c r="H45" s="1" t="s">
        <v>164</v>
      </c>
      <c r="I45" s="7" t="s">
        <v>23</v>
      </c>
      <c r="J45" s="7" t="s">
        <v>24</v>
      </c>
      <c r="K45" s="11" t="s">
        <v>25</v>
      </c>
      <c r="L45" s="7"/>
      <c r="M45" s="7"/>
      <c r="N45" s="7"/>
      <c r="O45" s="7"/>
      <c r="P45" s="7"/>
      <c r="Q45" s="1" t="s">
        <v>494</v>
      </c>
    </row>
    <row r="46" spans="1:17" x14ac:dyDescent="0.3">
      <c r="A46" s="7"/>
      <c r="B46" s="7"/>
      <c r="C46" s="12"/>
      <c r="D46" s="9"/>
      <c r="E46" s="199" t="s">
        <v>485</v>
      </c>
      <c r="F46" s="200"/>
      <c r="G46" s="18">
        <f>SUM(G21:G45)</f>
        <v>3056535.2099999995</v>
      </c>
      <c r="H46" s="1">
        <v>3389269.16</v>
      </c>
      <c r="I46" s="7"/>
      <c r="J46" s="7"/>
      <c r="K46" s="11"/>
      <c r="L46" s="7"/>
      <c r="M46" s="7"/>
      <c r="N46" s="7"/>
      <c r="O46" s="7"/>
      <c r="P46" s="7"/>
      <c r="Q46" s="1"/>
    </row>
    <row r="47" spans="1:17" x14ac:dyDescent="0.3">
      <c r="A47" s="7">
        <v>175</v>
      </c>
      <c r="B47" s="12" t="s">
        <v>302</v>
      </c>
      <c r="C47" s="12" t="s">
        <v>303</v>
      </c>
      <c r="D47" s="7" t="s">
        <v>304</v>
      </c>
      <c r="E47" s="7" t="s">
        <v>305</v>
      </c>
      <c r="F47" s="1" t="s">
        <v>31</v>
      </c>
      <c r="G47" s="37">
        <v>994.11</v>
      </c>
      <c r="H47" s="1" t="s">
        <v>164</v>
      </c>
      <c r="I47" s="7" t="s">
        <v>23</v>
      </c>
      <c r="J47" s="7" t="s">
        <v>24</v>
      </c>
      <c r="K47" s="11" t="s">
        <v>306</v>
      </c>
      <c r="L47" s="7"/>
      <c r="M47" s="7"/>
      <c r="N47" s="7"/>
      <c r="O47" s="7" t="s">
        <v>306</v>
      </c>
      <c r="P47" s="7"/>
      <c r="Q47" s="1" t="s">
        <v>494</v>
      </c>
    </row>
    <row r="48" spans="1:17" x14ac:dyDescent="0.3">
      <c r="A48" s="7">
        <v>178</v>
      </c>
      <c r="B48" s="7" t="s">
        <v>312</v>
      </c>
      <c r="C48" s="12" t="s">
        <v>303</v>
      </c>
      <c r="D48" s="7" t="s">
        <v>312</v>
      </c>
      <c r="E48" s="7" t="s">
        <v>313</v>
      </c>
      <c r="F48" s="1" t="s">
        <v>31</v>
      </c>
      <c r="G48" s="29">
        <v>720.66</v>
      </c>
      <c r="H48" s="1" t="s">
        <v>164</v>
      </c>
      <c r="I48" s="7" t="s">
        <v>23</v>
      </c>
      <c r="J48" s="7" t="s">
        <v>24</v>
      </c>
      <c r="K48" s="11" t="s">
        <v>306</v>
      </c>
      <c r="L48" s="7"/>
      <c r="M48" s="7"/>
      <c r="N48" s="7"/>
      <c r="O48" s="7" t="s">
        <v>306</v>
      </c>
      <c r="P48" s="7"/>
      <c r="Q48" s="1" t="s">
        <v>494</v>
      </c>
    </row>
    <row r="49" spans="1:17" x14ac:dyDescent="0.3">
      <c r="A49" s="7">
        <v>179</v>
      </c>
      <c r="B49" s="7" t="s">
        <v>312</v>
      </c>
      <c r="C49" s="12" t="s">
        <v>303</v>
      </c>
      <c r="D49" s="7" t="s">
        <v>312</v>
      </c>
      <c r="E49" s="7" t="s">
        <v>314</v>
      </c>
      <c r="F49" s="1" t="s">
        <v>31</v>
      </c>
      <c r="G49" s="29">
        <v>5844.71</v>
      </c>
      <c r="H49" s="1" t="s">
        <v>315</v>
      </c>
      <c r="I49" s="7" t="s">
        <v>23</v>
      </c>
      <c r="J49" s="7" t="s">
        <v>24</v>
      </c>
      <c r="K49" s="11" t="s">
        <v>306</v>
      </c>
      <c r="L49" s="7"/>
      <c r="M49" s="7"/>
      <c r="N49" s="7"/>
      <c r="O49" s="7" t="s">
        <v>306</v>
      </c>
      <c r="P49" s="7"/>
      <c r="Q49" s="1" t="s">
        <v>494</v>
      </c>
    </row>
    <row r="50" spans="1:17" x14ac:dyDescent="0.3">
      <c r="A50" s="7">
        <v>180</v>
      </c>
      <c r="B50" s="7" t="s">
        <v>316</v>
      </c>
      <c r="C50" s="12" t="s">
        <v>303</v>
      </c>
      <c r="D50" s="7" t="s">
        <v>316</v>
      </c>
      <c r="E50" s="7" t="s">
        <v>317</v>
      </c>
      <c r="F50" s="1" t="s">
        <v>31</v>
      </c>
      <c r="G50" s="29">
        <v>124.69</v>
      </c>
      <c r="H50" s="1" t="s">
        <v>164</v>
      </c>
      <c r="I50" s="7" t="s">
        <v>23</v>
      </c>
      <c r="J50" s="7" t="s">
        <v>24</v>
      </c>
      <c r="K50" s="11" t="s">
        <v>306</v>
      </c>
      <c r="L50" s="7"/>
      <c r="M50" s="7"/>
      <c r="N50" s="7"/>
      <c r="O50" s="7" t="s">
        <v>306</v>
      </c>
      <c r="P50" s="7"/>
      <c r="Q50" s="1" t="s">
        <v>494</v>
      </c>
    </row>
    <row r="51" spans="1:17" x14ac:dyDescent="0.3">
      <c r="A51" s="7">
        <v>181</v>
      </c>
      <c r="B51" s="38" t="s">
        <v>318</v>
      </c>
      <c r="C51" s="12" t="s">
        <v>319</v>
      </c>
      <c r="D51" s="39" t="s">
        <v>318</v>
      </c>
      <c r="E51" s="7" t="s">
        <v>320</v>
      </c>
      <c r="F51" s="1" t="s">
        <v>31</v>
      </c>
      <c r="G51" s="37">
        <v>60.98</v>
      </c>
      <c r="H51" s="1" t="s">
        <v>164</v>
      </c>
      <c r="I51" s="7" t="s">
        <v>23</v>
      </c>
      <c r="J51" s="7" t="s">
        <v>24</v>
      </c>
      <c r="K51" s="11" t="s">
        <v>25</v>
      </c>
      <c r="L51" s="7"/>
      <c r="M51" s="7"/>
      <c r="N51" s="7"/>
      <c r="O51" s="7" t="s">
        <v>25</v>
      </c>
      <c r="P51" s="7"/>
      <c r="Q51" s="1" t="s">
        <v>494</v>
      </c>
    </row>
    <row r="52" spans="1:17" x14ac:dyDescent="0.3">
      <c r="A52" s="7">
        <v>182</v>
      </c>
      <c r="B52" s="8" t="s">
        <v>321</v>
      </c>
      <c r="C52" s="12" t="s">
        <v>319</v>
      </c>
      <c r="D52" s="7" t="s">
        <v>29</v>
      </c>
      <c r="E52" s="7" t="s">
        <v>322</v>
      </c>
      <c r="F52" s="1" t="s">
        <v>31</v>
      </c>
      <c r="G52" s="37">
        <v>2129.27</v>
      </c>
      <c r="H52" s="1" t="s">
        <v>323</v>
      </c>
      <c r="I52" s="7" t="s">
        <v>23</v>
      </c>
      <c r="J52" s="7" t="s">
        <v>24</v>
      </c>
      <c r="K52" s="11" t="s">
        <v>25</v>
      </c>
      <c r="L52" s="7"/>
      <c r="M52" s="7"/>
      <c r="N52" s="7"/>
      <c r="O52" s="7"/>
      <c r="P52" s="7"/>
      <c r="Q52" s="1" t="s">
        <v>494</v>
      </c>
    </row>
    <row r="53" spans="1:17" x14ac:dyDescent="0.3">
      <c r="A53" s="7">
        <v>184</v>
      </c>
      <c r="B53" s="8" t="s">
        <v>326</v>
      </c>
      <c r="C53" s="12" t="s">
        <v>319</v>
      </c>
      <c r="D53" s="7" t="s">
        <v>29</v>
      </c>
      <c r="E53" s="7" t="s">
        <v>322</v>
      </c>
      <c r="F53" s="1" t="s">
        <v>31</v>
      </c>
      <c r="G53" s="37">
        <v>3169.84</v>
      </c>
      <c r="H53" s="1" t="s">
        <v>191</v>
      </c>
      <c r="I53" s="7" t="s">
        <v>23</v>
      </c>
      <c r="J53" s="7" t="s">
        <v>24</v>
      </c>
      <c r="K53" s="11" t="s">
        <v>25</v>
      </c>
      <c r="L53" s="7"/>
      <c r="M53" s="7"/>
      <c r="N53" s="7"/>
      <c r="O53" s="7"/>
      <c r="P53" s="7"/>
      <c r="Q53" s="1" t="s">
        <v>494</v>
      </c>
    </row>
    <row r="54" spans="1:17" x14ac:dyDescent="0.3">
      <c r="A54" s="7">
        <v>185</v>
      </c>
      <c r="B54" s="8" t="s">
        <v>327</v>
      </c>
      <c r="C54" s="12" t="s">
        <v>319</v>
      </c>
      <c r="D54" s="8" t="s">
        <v>327</v>
      </c>
      <c r="E54" s="7" t="s">
        <v>328</v>
      </c>
      <c r="F54" s="1" t="s">
        <v>31</v>
      </c>
      <c r="G54" s="37">
        <v>135.88</v>
      </c>
      <c r="H54" s="1" t="s">
        <v>164</v>
      </c>
      <c r="I54" s="7" t="s">
        <v>23</v>
      </c>
      <c r="J54" s="7" t="s">
        <v>24</v>
      </c>
      <c r="K54" s="11" t="s">
        <v>25</v>
      </c>
      <c r="L54" s="7"/>
      <c r="M54" s="7"/>
      <c r="N54" s="7"/>
      <c r="O54" s="7" t="s">
        <v>25</v>
      </c>
      <c r="P54" s="7"/>
      <c r="Q54" s="1" t="s">
        <v>494</v>
      </c>
    </row>
    <row r="55" spans="1:17" x14ac:dyDescent="0.3">
      <c r="A55" s="7">
        <v>186</v>
      </c>
      <c r="B55" s="8" t="s">
        <v>329</v>
      </c>
      <c r="C55" s="12" t="s">
        <v>319</v>
      </c>
      <c r="D55" s="7" t="s">
        <v>329</v>
      </c>
      <c r="E55" s="7" t="s">
        <v>330</v>
      </c>
      <c r="F55" s="1" t="s">
        <v>31</v>
      </c>
      <c r="G55" s="37">
        <v>953.55</v>
      </c>
      <c r="H55" s="1" t="s">
        <v>323</v>
      </c>
      <c r="I55" s="7" t="s">
        <v>23</v>
      </c>
      <c r="J55" s="7" t="s">
        <v>24</v>
      </c>
      <c r="K55" s="11" t="s">
        <v>25</v>
      </c>
      <c r="L55" s="7"/>
      <c r="M55" s="7"/>
      <c r="N55" s="7"/>
      <c r="O55" s="7" t="s">
        <v>25</v>
      </c>
      <c r="P55" s="7"/>
      <c r="Q55" s="1" t="s">
        <v>494</v>
      </c>
    </row>
    <row r="56" spans="1:17" x14ac:dyDescent="0.3">
      <c r="A56" s="7">
        <v>190</v>
      </c>
      <c r="B56" s="7" t="s">
        <v>337</v>
      </c>
      <c r="C56" s="12" t="s">
        <v>331</v>
      </c>
      <c r="D56" s="7" t="s">
        <v>29</v>
      </c>
      <c r="E56" s="7" t="s">
        <v>338</v>
      </c>
      <c r="F56" s="1" t="s">
        <v>213</v>
      </c>
      <c r="G56" s="37">
        <v>3169.84</v>
      </c>
      <c r="H56" s="1" t="s">
        <v>339</v>
      </c>
      <c r="I56" s="7" t="s">
        <v>23</v>
      </c>
      <c r="J56" s="7" t="s">
        <v>24</v>
      </c>
      <c r="K56" s="11" t="s">
        <v>25</v>
      </c>
      <c r="L56" s="7"/>
      <c r="M56" s="7"/>
      <c r="N56" s="7"/>
      <c r="O56" s="7"/>
      <c r="P56" s="7"/>
      <c r="Q56" s="1" t="s">
        <v>494</v>
      </c>
    </row>
    <row r="57" spans="1:17" x14ac:dyDescent="0.3">
      <c r="A57" s="7">
        <v>191</v>
      </c>
      <c r="B57" t="s">
        <v>340</v>
      </c>
      <c r="C57" s="12" t="s">
        <v>331</v>
      </c>
      <c r="D57" s="7" t="s">
        <v>29</v>
      </c>
      <c r="E57" t="s">
        <v>341</v>
      </c>
      <c r="F57" s="1" t="s">
        <v>213</v>
      </c>
      <c r="G57" s="37">
        <v>4940.6899999999996</v>
      </c>
      <c r="H57" s="1" t="s">
        <v>342</v>
      </c>
      <c r="I57" s="7" t="s">
        <v>23</v>
      </c>
      <c r="J57" s="7" t="s">
        <v>24</v>
      </c>
      <c r="K57" s="11" t="s">
        <v>25</v>
      </c>
      <c r="L57" s="7"/>
      <c r="M57" s="7"/>
      <c r="N57" s="7"/>
      <c r="O57" s="7"/>
      <c r="P57" s="7"/>
      <c r="Q57" s="1" t="s">
        <v>494</v>
      </c>
    </row>
    <row r="58" spans="1:17" x14ac:dyDescent="0.3">
      <c r="A58" s="7">
        <v>192</v>
      </c>
      <c r="B58" s="7" t="s">
        <v>343</v>
      </c>
      <c r="C58" s="12" t="s">
        <v>331</v>
      </c>
      <c r="D58" s="7" t="s">
        <v>343</v>
      </c>
      <c r="E58" s="7" t="s">
        <v>344</v>
      </c>
      <c r="F58" s="1" t="s">
        <v>213</v>
      </c>
      <c r="G58" s="37">
        <v>378.13</v>
      </c>
      <c r="H58" s="1" t="s">
        <v>345</v>
      </c>
      <c r="I58" s="7" t="s">
        <v>23</v>
      </c>
      <c r="J58" s="7" t="s">
        <v>24</v>
      </c>
      <c r="K58" s="11" t="s">
        <v>25</v>
      </c>
      <c r="L58" s="7"/>
      <c r="M58" s="7"/>
      <c r="N58" s="7"/>
      <c r="O58" s="7" t="s">
        <v>25</v>
      </c>
      <c r="P58" s="7"/>
      <c r="Q58" s="1" t="s">
        <v>494</v>
      </c>
    </row>
    <row r="59" spans="1:17" x14ac:dyDescent="0.3">
      <c r="A59" s="30">
        <v>193</v>
      </c>
      <c r="B59" s="30" t="s">
        <v>346</v>
      </c>
      <c r="C59" s="40" t="s">
        <v>331</v>
      </c>
      <c r="D59" s="30" t="s">
        <v>346</v>
      </c>
      <c r="E59" s="30" t="s">
        <v>347</v>
      </c>
      <c r="F59" s="32" t="s">
        <v>213</v>
      </c>
      <c r="G59" s="41">
        <v>214.71</v>
      </c>
      <c r="H59" s="32" t="s">
        <v>345</v>
      </c>
      <c r="I59" s="30" t="s">
        <v>23</v>
      </c>
      <c r="J59" s="30" t="s">
        <v>24</v>
      </c>
      <c r="K59" s="33" t="s">
        <v>25</v>
      </c>
      <c r="L59" s="30"/>
      <c r="M59" s="30"/>
      <c r="N59" s="30"/>
      <c r="O59" s="30" t="s">
        <v>25</v>
      </c>
      <c r="P59" s="30"/>
      <c r="Q59" s="32" t="s">
        <v>494</v>
      </c>
    </row>
    <row r="60" spans="1:17" x14ac:dyDescent="0.3">
      <c r="A60" s="7">
        <v>195</v>
      </c>
      <c r="B60" s="7" t="s">
        <v>351</v>
      </c>
      <c r="C60" s="12" t="s">
        <v>349</v>
      </c>
      <c r="D60" s="7" t="s">
        <v>29</v>
      </c>
      <c r="E60" s="7" t="s">
        <v>352</v>
      </c>
      <c r="F60" s="1" t="s">
        <v>213</v>
      </c>
      <c r="G60" s="37">
        <v>5829</v>
      </c>
      <c r="H60" s="1" t="s">
        <v>339</v>
      </c>
      <c r="I60" s="7" t="s">
        <v>23</v>
      </c>
      <c r="J60" s="7" t="s">
        <v>24</v>
      </c>
      <c r="K60" s="11" t="s">
        <v>25</v>
      </c>
      <c r="L60" s="7"/>
      <c r="M60" s="7"/>
      <c r="N60" s="7"/>
      <c r="O60" s="7"/>
      <c r="P60" s="7"/>
      <c r="Q60" s="1" t="s">
        <v>494</v>
      </c>
    </row>
    <row r="61" spans="1:17" x14ac:dyDescent="0.3">
      <c r="A61" s="7">
        <v>200</v>
      </c>
      <c r="B61" s="7" t="s">
        <v>356</v>
      </c>
      <c r="C61" s="12" t="s">
        <v>361</v>
      </c>
      <c r="D61" s="7" t="s">
        <v>29</v>
      </c>
      <c r="E61" s="7" t="s">
        <v>365</v>
      </c>
      <c r="F61" s="1" t="s">
        <v>213</v>
      </c>
      <c r="G61" s="37">
        <v>69579.05</v>
      </c>
      <c r="H61" s="1" t="s">
        <v>366</v>
      </c>
      <c r="I61" s="7" t="s">
        <v>23</v>
      </c>
      <c r="J61" s="7" t="s">
        <v>24</v>
      </c>
      <c r="K61" s="11" t="s">
        <v>25</v>
      </c>
      <c r="L61" s="7"/>
      <c r="M61" s="7"/>
      <c r="N61" s="7"/>
      <c r="O61" s="7"/>
      <c r="P61" s="7"/>
      <c r="Q61" s="1" t="s">
        <v>494</v>
      </c>
    </row>
    <row r="62" spans="1:17" x14ac:dyDescent="0.3">
      <c r="A62" s="7">
        <v>201</v>
      </c>
      <c r="B62" s="7" t="s">
        <v>367</v>
      </c>
      <c r="C62" s="12" t="s">
        <v>361</v>
      </c>
      <c r="D62" s="7" t="s">
        <v>367</v>
      </c>
      <c r="E62" s="7" t="s">
        <v>368</v>
      </c>
      <c r="F62" s="1" t="s">
        <v>213</v>
      </c>
      <c r="G62" s="37">
        <v>69.459999999999994</v>
      </c>
      <c r="H62" s="1" t="s">
        <v>345</v>
      </c>
      <c r="I62" s="7" t="s">
        <v>23</v>
      </c>
      <c r="J62" s="7" t="s">
        <v>24</v>
      </c>
      <c r="K62" s="11" t="s">
        <v>25</v>
      </c>
      <c r="L62" s="7"/>
      <c r="M62" s="7"/>
      <c r="N62" s="7"/>
      <c r="O62" s="7" t="s">
        <v>25</v>
      </c>
      <c r="P62" s="7"/>
      <c r="Q62" s="1" t="s">
        <v>494</v>
      </c>
    </row>
    <row r="63" spans="1:17" ht="28.8" x14ac:dyDescent="0.3">
      <c r="A63" s="7">
        <v>203</v>
      </c>
      <c r="B63" s="7" t="s">
        <v>371</v>
      </c>
      <c r="C63" s="9" t="s">
        <v>372</v>
      </c>
      <c r="D63" s="7" t="s">
        <v>29</v>
      </c>
      <c r="E63" s="7">
        <v>446</v>
      </c>
      <c r="F63" s="1" t="s">
        <v>213</v>
      </c>
      <c r="G63" s="37">
        <v>-3169.84</v>
      </c>
      <c r="H63" s="1" t="s">
        <v>366</v>
      </c>
      <c r="I63" s="7" t="s">
        <v>23</v>
      </c>
      <c r="J63" s="7" t="s">
        <v>24</v>
      </c>
      <c r="K63" s="11" t="s">
        <v>25</v>
      </c>
      <c r="L63" s="7"/>
      <c r="M63" s="7"/>
      <c r="N63" s="7"/>
      <c r="O63" s="7"/>
      <c r="P63" s="7"/>
      <c r="Q63" s="1" t="s">
        <v>373</v>
      </c>
    </row>
    <row r="64" spans="1:17" ht="28.8" x14ac:dyDescent="0.3">
      <c r="A64" s="7">
        <v>204</v>
      </c>
      <c r="B64" s="7" t="s">
        <v>371</v>
      </c>
      <c r="C64" s="9" t="s">
        <v>372</v>
      </c>
      <c r="D64" s="7" t="s">
        <v>29</v>
      </c>
      <c r="E64" s="7">
        <v>447</v>
      </c>
      <c r="F64" s="1" t="s">
        <v>213</v>
      </c>
      <c r="G64" s="37">
        <v>-3169.84</v>
      </c>
      <c r="H64" s="1" t="s">
        <v>366</v>
      </c>
      <c r="I64" s="7" t="s">
        <v>23</v>
      </c>
      <c r="J64" s="7" t="s">
        <v>24</v>
      </c>
      <c r="K64" s="11" t="s">
        <v>25</v>
      </c>
      <c r="L64" s="7"/>
      <c r="M64" s="7"/>
      <c r="N64" s="7"/>
      <c r="O64" s="7"/>
      <c r="P64" s="7"/>
      <c r="Q64" s="1" t="s">
        <v>374</v>
      </c>
    </row>
    <row r="65" spans="1:17" ht="28.8" x14ac:dyDescent="0.3">
      <c r="A65" s="7">
        <v>205</v>
      </c>
      <c r="B65" s="7" t="s">
        <v>371</v>
      </c>
      <c r="C65" s="9" t="s">
        <v>372</v>
      </c>
      <c r="D65" s="7" t="s">
        <v>29</v>
      </c>
      <c r="E65" s="7">
        <v>448</v>
      </c>
      <c r="F65" s="1" t="s">
        <v>213</v>
      </c>
      <c r="G65" s="37">
        <v>-5829</v>
      </c>
      <c r="H65" s="1" t="s">
        <v>366</v>
      </c>
      <c r="I65" s="7" t="s">
        <v>23</v>
      </c>
      <c r="J65" s="7" t="s">
        <v>24</v>
      </c>
      <c r="K65" s="11" t="s">
        <v>25</v>
      </c>
      <c r="L65" s="7"/>
      <c r="M65" s="7"/>
      <c r="N65" s="7"/>
      <c r="O65" s="7"/>
      <c r="P65" s="7"/>
      <c r="Q65" s="1" t="s">
        <v>375</v>
      </c>
    </row>
    <row r="66" spans="1:17" ht="28.8" x14ac:dyDescent="0.3">
      <c r="A66" s="7">
        <v>206</v>
      </c>
      <c r="B66" s="7" t="s">
        <v>371</v>
      </c>
      <c r="C66" s="9" t="s">
        <v>372</v>
      </c>
      <c r="D66" s="7" t="s">
        <v>29</v>
      </c>
      <c r="E66" s="7">
        <v>449</v>
      </c>
      <c r="F66" s="1" t="s">
        <v>213</v>
      </c>
      <c r="G66" s="37">
        <v>-69579.05</v>
      </c>
      <c r="H66" s="1" t="s">
        <v>366</v>
      </c>
      <c r="I66" s="7" t="s">
        <v>23</v>
      </c>
      <c r="J66" s="7" t="s">
        <v>24</v>
      </c>
      <c r="K66" s="11" t="s">
        <v>25</v>
      </c>
      <c r="L66" s="7"/>
      <c r="M66" s="7"/>
      <c r="N66" s="7"/>
      <c r="O66" s="7"/>
      <c r="P66" s="7"/>
      <c r="Q66" s="1" t="s">
        <v>376</v>
      </c>
    </row>
    <row r="67" spans="1:17" x14ac:dyDescent="0.3">
      <c r="A67" s="7">
        <v>210</v>
      </c>
      <c r="B67" s="7" t="s">
        <v>385</v>
      </c>
      <c r="C67" s="9" t="s">
        <v>378</v>
      </c>
      <c r="D67" s="7" t="s">
        <v>385</v>
      </c>
      <c r="E67" s="7" t="s">
        <v>386</v>
      </c>
      <c r="F67" s="1" t="s">
        <v>213</v>
      </c>
      <c r="G67" s="37">
        <v>3.73</v>
      </c>
      <c r="H67" s="43" t="s">
        <v>387</v>
      </c>
      <c r="I67" s="7" t="s">
        <v>23</v>
      </c>
      <c r="J67" s="7" t="s">
        <v>24</v>
      </c>
      <c r="K67" s="11" t="s">
        <v>25</v>
      </c>
      <c r="L67" s="7"/>
      <c r="M67" s="7"/>
      <c r="N67" s="7"/>
      <c r="O67" s="7" t="s">
        <v>25</v>
      </c>
      <c r="P67" s="7"/>
      <c r="Q67" s="1" t="s">
        <v>494</v>
      </c>
    </row>
    <row r="68" spans="1:17" x14ac:dyDescent="0.3">
      <c r="A68" s="7"/>
      <c r="B68" s="7"/>
      <c r="C68" s="9"/>
      <c r="D68" s="7"/>
      <c r="E68" s="199" t="s">
        <v>487</v>
      </c>
      <c r="F68" s="200"/>
      <c r="G68" s="18">
        <f>SUM(G47:G67)</f>
        <v>16570.570000000011</v>
      </c>
      <c r="H68" s="43"/>
      <c r="I68" s="7"/>
      <c r="J68" s="7"/>
      <c r="K68" s="11"/>
      <c r="L68" s="7"/>
      <c r="M68" s="7"/>
      <c r="N68" s="7"/>
      <c r="O68" s="7"/>
      <c r="P68" s="7"/>
      <c r="Q68" s="1"/>
    </row>
    <row r="69" spans="1:17" x14ac:dyDescent="0.3">
      <c r="A69" s="7">
        <v>215</v>
      </c>
      <c r="B69" s="7" t="s">
        <v>399</v>
      </c>
      <c r="C69" s="9" t="s">
        <v>400</v>
      </c>
      <c r="D69" s="7" t="s">
        <v>29</v>
      </c>
      <c r="E69" s="7" t="s">
        <v>401</v>
      </c>
      <c r="F69" s="1" t="s">
        <v>213</v>
      </c>
      <c r="G69" s="37">
        <v>526.37</v>
      </c>
      <c r="H69" s="43" t="s">
        <v>402</v>
      </c>
      <c r="I69" s="7" t="s">
        <v>23</v>
      </c>
      <c r="J69" s="7" t="s">
        <v>24</v>
      </c>
      <c r="K69" s="11" t="s">
        <v>25</v>
      </c>
      <c r="L69" s="7"/>
      <c r="M69" s="7"/>
      <c r="N69" s="7"/>
      <c r="O69" s="7"/>
      <c r="P69" s="7"/>
      <c r="Q69" s="1" t="s">
        <v>494</v>
      </c>
    </row>
    <row r="70" spans="1:17" x14ac:dyDescent="0.3">
      <c r="A70" s="7">
        <v>216</v>
      </c>
      <c r="B70" s="7" t="s">
        <v>403</v>
      </c>
      <c r="C70" s="9" t="s">
        <v>400</v>
      </c>
      <c r="D70" s="7" t="s">
        <v>29</v>
      </c>
      <c r="E70" t="s">
        <v>404</v>
      </c>
      <c r="F70" s="1" t="s">
        <v>213</v>
      </c>
      <c r="G70" s="37">
        <v>921.14</v>
      </c>
      <c r="H70" s="43" t="s">
        <v>402</v>
      </c>
      <c r="I70" s="7" t="s">
        <v>23</v>
      </c>
      <c r="J70" s="7" t="s">
        <v>24</v>
      </c>
      <c r="K70" s="11" t="s">
        <v>25</v>
      </c>
      <c r="L70" s="7"/>
      <c r="M70" s="7"/>
      <c r="N70" s="7"/>
      <c r="O70" s="7"/>
      <c r="P70" s="7"/>
      <c r="Q70" s="1" t="s">
        <v>494</v>
      </c>
    </row>
    <row r="71" spans="1:17" x14ac:dyDescent="0.3">
      <c r="A71" s="7">
        <v>220</v>
      </c>
      <c r="B71" s="7" t="s">
        <v>411</v>
      </c>
      <c r="C71" s="9" t="s">
        <v>412</v>
      </c>
      <c r="D71" s="7" t="s">
        <v>411</v>
      </c>
      <c r="E71" s="7" t="s">
        <v>415</v>
      </c>
      <c r="F71" s="43" t="s">
        <v>211</v>
      </c>
      <c r="G71" s="37">
        <v>634.74</v>
      </c>
      <c r="H71" s="43" t="s">
        <v>416</v>
      </c>
      <c r="I71" s="7" t="s">
        <v>23</v>
      </c>
      <c r="J71" s="7" t="s">
        <v>24</v>
      </c>
      <c r="K71" s="11" t="s">
        <v>306</v>
      </c>
      <c r="L71" s="7"/>
      <c r="M71" s="7"/>
      <c r="N71" s="7"/>
      <c r="O71" s="7" t="s">
        <v>306</v>
      </c>
      <c r="P71" s="7"/>
      <c r="Q71" s="1" t="s">
        <v>494</v>
      </c>
    </row>
    <row r="72" spans="1:17" x14ac:dyDescent="0.3">
      <c r="A72" s="7">
        <v>222</v>
      </c>
      <c r="B72" s="7" t="s">
        <v>420</v>
      </c>
      <c r="C72" s="9" t="s">
        <v>418</v>
      </c>
      <c r="D72" s="7" t="s">
        <v>420</v>
      </c>
      <c r="E72" s="7" t="s">
        <v>421</v>
      </c>
      <c r="F72" s="43" t="s">
        <v>213</v>
      </c>
      <c r="G72" s="37">
        <v>1380.65</v>
      </c>
      <c r="H72" s="43" t="s">
        <v>422</v>
      </c>
      <c r="I72" s="7" t="s">
        <v>23</v>
      </c>
      <c r="J72" s="7" t="s">
        <v>24</v>
      </c>
      <c r="K72" s="11" t="s">
        <v>306</v>
      </c>
      <c r="L72" s="7"/>
      <c r="M72" s="7"/>
      <c r="N72" s="7"/>
      <c r="O72" s="7" t="s">
        <v>306</v>
      </c>
      <c r="P72" s="7"/>
      <c r="Q72" s="1" t="s">
        <v>494</v>
      </c>
    </row>
    <row r="73" spans="1:17" x14ac:dyDescent="0.3">
      <c r="A73" s="7">
        <v>224</v>
      </c>
      <c r="B73" s="7" t="s">
        <v>428</v>
      </c>
      <c r="C73" s="9" t="s">
        <v>424</v>
      </c>
      <c r="D73" s="7" t="s">
        <v>428</v>
      </c>
      <c r="E73" s="7" t="s">
        <v>429</v>
      </c>
      <c r="F73" s="43" t="s">
        <v>213</v>
      </c>
      <c r="G73" s="37">
        <v>135.86000000000001</v>
      </c>
      <c r="H73" s="43" t="s">
        <v>422</v>
      </c>
      <c r="I73" s="7" t="s">
        <v>23</v>
      </c>
      <c r="J73" s="7" t="s">
        <v>24</v>
      </c>
      <c r="K73" s="11" t="s">
        <v>25</v>
      </c>
      <c r="L73" s="7"/>
      <c r="M73" s="7"/>
      <c r="N73" s="7"/>
      <c r="O73" s="7" t="s">
        <v>25</v>
      </c>
      <c r="P73" s="7"/>
      <c r="Q73" s="1" t="s">
        <v>494</v>
      </c>
    </row>
    <row r="74" spans="1:17" x14ac:dyDescent="0.3">
      <c r="A74" s="7">
        <v>225</v>
      </c>
      <c r="B74" s="7" t="s">
        <v>428</v>
      </c>
      <c r="C74" s="9" t="s">
        <v>424</v>
      </c>
      <c r="D74" s="7" t="s">
        <v>428</v>
      </c>
      <c r="E74" s="7" t="s">
        <v>430</v>
      </c>
      <c r="F74" s="43" t="s">
        <v>213</v>
      </c>
      <c r="G74" s="37">
        <v>3.56</v>
      </c>
      <c r="H74" s="43" t="s">
        <v>431</v>
      </c>
      <c r="I74" s="7" t="s">
        <v>23</v>
      </c>
      <c r="J74" s="7" t="s">
        <v>24</v>
      </c>
      <c r="K74" s="11" t="s">
        <v>25</v>
      </c>
      <c r="L74" s="7"/>
      <c r="M74" s="7"/>
      <c r="N74" s="7"/>
      <c r="O74" s="7" t="s">
        <v>25</v>
      </c>
      <c r="P74" s="7"/>
      <c r="Q74" s="1" t="s">
        <v>494</v>
      </c>
    </row>
    <row r="75" spans="1:17" x14ac:dyDescent="0.3">
      <c r="A75" s="7">
        <v>227</v>
      </c>
      <c r="B75" s="7" t="s">
        <v>435</v>
      </c>
      <c r="C75" s="9" t="s">
        <v>436</v>
      </c>
      <c r="D75" s="7" t="s">
        <v>435</v>
      </c>
      <c r="E75" s="7" t="s">
        <v>437</v>
      </c>
      <c r="F75" s="43" t="s">
        <v>438</v>
      </c>
      <c r="G75" s="37">
        <v>1904.25</v>
      </c>
      <c r="H75" s="43" t="s">
        <v>402</v>
      </c>
      <c r="I75" s="7" t="s">
        <v>23</v>
      </c>
      <c r="J75" s="7" t="s">
        <v>24</v>
      </c>
      <c r="K75" s="11" t="s">
        <v>25</v>
      </c>
      <c r="L75" s="7"/>
      <c r="M75" s="7"/>
      <c r="N75" s="7"/>
      <c r="O75" s="7" t="s">
        <v>25</v>
      </c>
      <c r="P75" s="7"/>
      <c r="Q75" s="1" t="s">
        <v>494</v>
      </c>
    </row>
    <row r="76" spans="1:17" x14ac:dyDescent="0.3">
      <c r="A76" s="7">
        <v>228</v>
      </c>
      <c r="B76" s="7" t="s">
        <v>439</v>
      </c>
      <c r="C76" s="9" t="s">
        <v>436</v>
      </c>
      <c r="D76" s="7" t="s">
        <v>29</v>
      </c>
      <c r="E76" s="44" t="s">
        <v>440</v>
      </c>
      <c r="F76" s="43" t="s">
        <v>438</v>
      </c>
      <c r="G76" s="45">
        <v>273.93</v>
      </c>
      <c r="H76" s="43" t="s">
        <v>402</v>
      </c>
      <c r="I76" s="7" t="s">
        <v>23</v>
      </c>
      <c r="J76" s="7" t="s">
        <v>24</v>
      </c>
      <c r="K76" s="11" t="s">
        <v>25</v>
      </c>
      <c r="L76" s="7"/>
      <c r="M76" s="7"/>
      <c r="N76" s="7"/>
      <c r="O76" s="7"/>
      <c r="P76" s="7"/>
      <c r="Q76" s="1" t="s">
        <v>494</v>
      </c>
    </row>
    <row r="77" spans="1:17" x14ac:dyDescent="0.3">
      <c r="A77" s="7">
        <v>229</v>
      </c>
      <c r="B77" s="7" t="s">
        <v>441</v>
      </c>
      <c r="C77" s="9" t="s">
        <v>436</v>
      </c>
      <c r="D77" s="7" t="s">
        <v>29</v>
      </c>
      <c r="E77" s="7" t="s">
        <v>442</v>
      </c>
      <c r="F77" s="43" t="s">
        <v>438</v>
      </c>
      <c r="G77" s="37">
        <v>-526.37</v>
      </c>
      <c r="H77" s="43" t="s">
        <v>443</v>
      </c>
      <c r="I77" s="7" t="s">
        <v>23</v>
      </c>
      <c r="J77" s="7" t="s">
        <v>24</v>
      </c>
      <c r="K77" s="11" t="s">
        <v>25</v>
      </c>
      <c r="L77" s="7"/>
      <c r="M77" s="7"/>
      <c r="N77" s="7"/>
      <c r="O77" s="7"/>
      <c r="P77" s="7"/>
      <c r="Q77" s="1" t="s">
        <v>494</v>
      </c>
    </row>
    <row r="78" spans="1:17" x14ac:dyDescent="0.3">
      <c r="A78" s="7">
        <v>231</v>
      </c>
      <c r="B78" s="7" t="s">
        <v>448</v>
      </c>
      <c r="C78" s="9" t="s">
        <v>449</v>
      </c>
      <c r="D78" s="7" t="s">
        <v>29</v>
      </c>
      <c r="E78" s="7" t="s">
        <v>450</v>
      </c>
      <c r="F78" s="43" t="s">
        <v>438</v>
      </c>
      <c r="G78" s="37">
        <v>75165.06</v>
      </c>
      <c r="H78" s="43" t="s">
        <v>339</v>
      </c>
      <c r="I78" s="7" t="s">
        <v>23</v>
      </c>
      <c r="J78" s="7" t="s">
        <v>24</v>
      </c>
      <c r="K78" s="11" t="s">
        <v>25</v>
      </c>
      <c r="L78" s="7"/>
      <c r="M78" s="7"/>
      <c r="N78" s="7"/>
      <c r="O78" s="7" t="s">
        <v>25</v>
      </c>
      <c r="P78" s="7"/>
      <c r="Q78" s="1" t="s">
        <v>494</v>
      </c>
    </row>
    <row r="79" spans="1:17" x14ac:dyDescent="0.3">
      <c r="A79" s="7">
        <v>232</v>
      </c>
      <c r="B79" s="7" t="s">
        <v>451</v>
      </c>
      <c r="C79" s="9" t="s">
        <v>449</v>
      </c>
      <c r="D79" s="7" t="s">
        <v>29</v>
      </c>
      <c r="E79" s="44" t="s">
        <v>452</v>
      </c>
      <c r="F79" s="43" t="s">
        <v>438</v>
      </c>
      <c r="G79" s="45">
        <v>273.93</v>
      </c>
      <c r="H79" s="43" t="s">
        <v>402</v>
      </c>
      <c r="I79" s="7" t="s">
        <v>23</v>
      </c>
      <c r="J79" s="7" t="s">
        <v>24</v>
      </c>
      <c r="K79" s="11" t="s">
        <v>25</v>
      </c>
      <c r="L79" s="7"/>
      <c r="M79" s="7"/>
      <c r="N79" s="7"/>
      <c r="O79" s="7" t="s">
        <v>25</v>
      </c>
      <c r="P79" s="7"/>
      <c r="Q79" s="1" t="s">
        <v>494</v>
      </c>
    </row>
    <row r="80" spans="1:17" x14ac:dyDescent="0.3">
      <c r="A80" s="7">
        <v>242</v>
      </c>
      <c r="B80" s="7" t="s">
        <v>468</v>
      </c>
      <c r="C80" s="9" t="s">
        <v>454</v>
      </c>
      <c r="D80" s="7" t="s">
        <v>468</v>
      </c>
      <c r="E80" s="7" t="s">
        <v>469</v>
      </c>
      <c r="F80" s="43" t="s">
        <v>438</v>
      </c>
      <c r="G80" s="37">
        <v>274.02999999999997</v>
      </c>
      <c r="H80" s="43" t="s">
        <v>402</v>
      </c>
      <c r="I80" s="7" t="s">
        <v>23</v>
      </c>
      <c r="J80" s="7" t="s">
        <v>24</v>
      </c>
      <c r="K80" s="11" t="s">
        <v>25</v>
      </c>
      <c r="L80" s="7"/>
      <c r="M80" s="7"/>
      <c r="N80" s="7"/>
      <c r="O80" s="7" t="s">
        <v>25</v>
      </c>
      <c r="P80" s="7"/>
      <c r="Q80" s="1" t="s">
        <v>494</v>
      </c>
    </row>
    <row r="81" spans="1:17" x14ac:dyDescent="0.3">
      <c r="A81" s="7">
        <v>245</v>
      </c>
      <c r="B81" s="7" t="s">
        <v>474</v>
      </c>
      <c r="C81" s="9" t="s">
        <v>454</v>
      </c>
      <c r="D81" s="7" t="s">
        <v>29</v>
      </c>
      <c r="E81" s="7" t="s">
        <v>475</v>
      </c>
      <c r="F81" s="43" t="s">
        <v>438</v>
      </c>
      <c r="G81" s="37">
        <v>-273.93</v>
      </c>
      <c r="H81" s="43" t="s">
        <v>443</v>
      </c>
      <c r="I81" s="7" t="s">
        <v>23</v>
      </c>
      <c r="J81" s="7" t="s">
        <v>24</v>
      </c>
      <c r="K81" s="11" t="s">
        <v>25</v>
      </c>
      <c r="L81" s="7"/>
      <c r="M81" s="7"/>
      <c r="N81" s="7"/>
      <c r="O81" s="7"/>
      <c r="P81" s="7"/>
      <c r="Q81" s="43" t="s">
        <v>443</v>
      </c>
    </row>
    <row r="82" spans="1:17" x14ac:dyDescent="0.3">
      <c r="A82" s="54"/>
      <c r="B82" s="44"/>
      <c r="C82" s="55"/>
      <c r="D82" s="56"/>
      <c r="E82" s="57"/>
      <c r="F82" s="54"/>
      <c r="G82" s="58"/>
      <c r="H82" s="54"/>
      <c r="I82" s="44"/>
      <c r="J82" s="44"/>
      <c r="K82" s="59"/>
      <c r="L82" s="44"/>
      <c r="M82" s="44"/>
      <c r="N82" s="44"/>
      <c r="O82" s="44"/>
      <c r="P82" s="44"/>
      <c r="Q82" s="54"/>
    </row>
    <row r="83" spans="1:17" x14ac:dyDescent="0.3">
      <c r="C83" s="60"/>
      <c r="E83" s="199" t="s">
        <v>488</v>
      </c>
      <c r="F83" s="200"/>
      <c r="G83" s="18">
        <f>SUM(G69:G82)</f>
        <v>80693.22</v>
      </c>
      <c r="H83" s="46"/>
      <c r="K83" s="35"/>
      <c r="Q83" s="47"/>
    </row>
    <row r="84" spans="1:17" x14ac:dyDescent="0.3">
      <c r="C84" s="60"/>
      <c r="F84" s="46"/>
      <c r="G84" s="48"/>
      <c r="H84" s="46"/>
      <c r="K84" s="35"/>
      <c r="Q84" s="47"/>
    </row>
    <row r="85" spans="1:17" ht="15" thickBot="1" x14ac:dyDescent="0.35">
      <c r="B85" s="201" t="s">
        <v>495</v>
      </c>
      <c r="C85" s="201"/>
      <c r="D85" s="201"/>
      <c r="E85" s="201"/>
      <c r="F85" s="201"/>
      <c r="G85" s="61">
        <f>G83+G68+G46+G20+G5</f>
        <v>6285640.7200000007</v>
      </c>
    </row>
    <row r="86" spans="1:17" ht="15" thickTop="1" x14ac:dyDescent="0.3"/>
  </sheetData>
  <mergeCells count="11">
    <mergeCell ref="E20:F20"/>
    <mergeCell ref="E46:F46"/>
    <mergeCell ref="E68:F68"/>
    <mergeCell ref="E83:F83"/>
    <mergeCell ref="B85:F85"/>
    <mergeCell ref="E5:F5"/>
    <mergeCell ref="A1:P1"/>
    <mergeCell ref="A2:A3"/>
    <mergeCell ref="B2:B3"/>
    <mergeCell ref="C2:C3"/>
    <mergeCell ref="D2:G2"/>
  </mergeCells>
  <pageMargins left="0.70866141732283472" right="0.70866141732283472" top="0.74803149606299213" bottom="0.74803149606299213" header="0.31496062992125984" footer="0.31496062992125984"/>
  <pageSetup scale="6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83"/>
  <sheetViews>
    <sheetView zoomScale="80" zoomScaleNormal="80" workbookViewId="0">
      <pane ySplit="3" topLeftCell="A22" activePane="bottomLeft" state="frozen"/>
      <selection pane="bottomLeft" activeCell="A62" sqref="A62:H74"/>
    </sheetView>
  </sheetViews>
  <sheetFormatPr defaultRowHeight="14.4" x14ac:dyDescent="0.3"/>
  <cols>
    <col min="2" max="2" width="11.5546875" bestFit="1" customWidth="1"/>
    <col min="3" max="3" width="16.88671875" customWidth="1"/>
    <col min="4" max="4" width="11.6640625" customWidth="1"/>
    <col min="5" max="5" width="18.6640625" bestFit="1" customWidth="1"/>
    <col min="6" max="6" width="14.5546875" customWidth="1"/>
    <col min="7" max="7" width="13.6640625" style="48" bestFit="1" customWidth="1"/>
    <col min="8" max="8" width="18.33203125" customWidth="1"/>
    <col min="9" max="9" width="14.33203125" customWidth="1"/>
    <col min="10" max="10" width="14.109375" customWidth="1"/>
    <col min="11" max="11" width="3.6640625" style="35" customWidth="1"/>
    <col min="12" max="12" width="4.33203125" customWidth="1"/>
    <col min="13" max="13" width="4.44140625" customWidth="1"/>
    <col min="14" max="14" width="4.109375" customWidth="1"/>
    <col min="15" max="15" width="3.88671875" customWidth="1"/>
    <col min="16" max="16" width="4.6640625" customWidth="1"/>
    <col min="17" max="17" width="27" customWidth="1"/>
  </cols>
  <sheetData>
    <row r="1" spans="1:17" ht="46.95" customHeight="1" x14ac:dyDescent="0.3">
      <c r="A1" s="202" t="s">
        <v>513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4"/>
      <c r="Q1" s="1"/>
    </row>
    <row r="2" spans="1:17" x14ac:dyDescent="0.3">
      <c r="A2" s="194" t="s">
        <v>0</v>
      </c>
      <c r="B2" s="205" t="s">
        <v>1</v>
      </c>
      <c r="C2" s="206" t="s">
        <v>2</v>
      </c>
      <c r="D2" s="207" t="s">
        <v>3</v>
      </c>
      <c r="E2" s="207"/>
      <c r="F2" s="207"/>
      <c r="G2" s="207"/>
      <c r="K2" s="2"/>
      <c r="L2" s="3"/>
      <c r="M2" s="3"/>
      <c r="N2" s="3"/>
      <c r="O2" s="3"/>
      <c r="P2" s="3"/>
      <c r="Q2" s="1"/>
    </row>
    <row r="3" spans="1:17" ht="90.6" x14ac:dyDescent="0.3">
      <c r="A3" s="194"/>
      <c r="B3" s="205"/>
      <c r="C3" s="206"/>
      <c r="D3" s="4" t="s">
        <v>4</v>
      </c>
      <c r="E3" s="4" t="s">
        <v>5</v>
      </c>
      <c r="F3" s="4" t="s">
        <v>6</v>
      </c>
      <c r="G3" s="5" t="s">
        <v>7</v>
      </c>
      <c r="H3" s="6" t="s">
        <v>8</v>
      </c>
      <c r="I3" s="6" t="s">
        <v>9</v>
      </c>
      <c r="J3" s="6" t="s">
        <v>10</v>
      </c>
      <c r="K3" s="2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6" t="s">
        <v>17</v>
      </c>
    </row>
    <row r="4" spans="1:17" ht="28.8" x14ac:dyDescent="0.3">
      <c r="A4" s="7">
        <v>62</v>
      </c>
      <c r="B4" s="7" t="s">
        <v>52</v>
      </c>
      <c r="C4" s="12" t="s">
        <v>50</v>
      </c>
      <c r="D4" s="9" t="s">
        <v>29</v>
      </c>
      <c r="E4" s="7" t="s">
        <v>53</v>
      </c>
      <c r="F4" s="1" t="s">
        <v>54</v>
      </c>
      <c r="G4" s="10">
        <v>35.65</v>
      </c>
      <c r="H4" s="1" t="s">
        <v>22</v>
      </c>
      <c r="I4" s="7" t="s">
        <v>23</v>
      </c>
      <c r="J4" s="7" t="s">
        <v>24</v>
      </c>
      <c r="K4" s="11" t="s">
        <v>25</v>
      </c>
      <c r="L4" s="7"/>
      <c r="M4" s="7"/>
      <c r="N4" s="7"/>
      <c r="O4" s="7"/>
      <c r="P4" s="7" t="s">
        <v>25</v>
      </c>
      <c r="Q4" s="1" t="s">
        <v>26</v>
      </c>
    </row>
    <row r="5" spans="1:17" ht="28.8" x14ac:dyDescent="0.3">
      <c r="A5" s="7">
        <v>63</v>
      </c>
      <c r="B5" s="7" t="s">
        <v>55</v>
      </c>
      <c r="C5" s="12" t="s">
        <v>50</v>
      </c>
      <c r="D5" s="9" t="s">
        <v>55</v>
      </c>
      <c r="E5" s="7" t="s">
        <v>56</v>
      </c>
      <c r="F5" s="1" t="s">
        <v>57</v>
      </c>
      <c r="G5" s="10">
        <v>2284.14</v>
      </c>
      <c r="H5" s="1" t="s">
        <v>58</v>
      </c>
      <c r="I5" s="7" t="s">
        <v>59</v>
      </c>
      <c r="J5" s="7" t="s">
        <v>24</v>
      </c>
      <c r="K5" s="11" t="s">
        <v>25</v>
      </c>
      <c r="L5" s="7"/>
      <c r="M5" s="7"/>
      <c r="N5" s="7"/>
      <c r="O5" s="7" t="s">
        <v>25</v>
      </c>
      <c r="P5" s="7" t="s">
        <v>25</v>
      </c>
      <c r="Q5" s="1" t="s">
        <v>60</v>
      </c>
    </row>
    <row r="6" spans="1:17" ht="28.8" x14ac:dyDescent="0.3">
      <c r="A6" s="7">
        <v>64</v>
      </c>
      <c r="B6" s="7" t="s">
        <v>43</v>
      </c>
      <c r="C6" s="12" t="s">
        <v>61</v>
      </c>
      <c r="D6" s="9" t="s">
        <v>29</v>
      </c>
      <c r="E6" s="7" t="s">
        <v>62</v>
      </c>
      <c r="F6" s="1" t="s">
        <v>63</v>
      </c>
      <c r="G6" s="10">
        <v>47.65</v>
      </c>
      <c r="H6" s="1" t="s">
        <v>64</v>
      </c>
      <c r="I6" s="7" t="s">
        <v>23</v>
      </c>
      <c r="J6" s="7" t="s">
        <v>24</v>
      </c>
      <c r="K6" s="11" t="s">
        <v>25</v>
      </c>
      <c r="L6" s="7"/>
      <c r="M6" s="7"/>
      <c r="N6" s="7"/>
      <c r="O6" s="7"/>
      <c r="P6" s="7" t="s">
        <v>25</v>
      </c>
      <c r="Q6" s="1" t="s">
        <v>26</v>
      </c>
    </row>
    <row r="7" spans="1:17" ht="28.8" x14ac:dyDescent="0.3">
      <c r="A7" s="7">
        <v>65</v>
      </c>
      <c r="B7" s="7" t="s">
        <v>47</v>
      </c>
      <c r="C7" s="12" t="s">
        <v>61</v>
      </c>
      <c r="D7" s="9" t="s">
        <v>29</v>
      </c>
      <c r="E7" s="7" t="s">
        <v>65</v>
      </c>
      <c r="F7" s="1" t="s">
        <v>63</v>
      </c>
      <c r="G7" s="10">
        <v>917.45</v>
      </c>
      <c r="H7" s="1" t="s">
        <v>64</v>
      </c>
      <c r="I7" s="7" t="s">
        <v>23</v>
      </c>
      <c r="J7" s="7" t="s">
        <v>24</v>
      </c>
      <c r="K7" s="11" t="s">
        <v>25</v>
      </c>
      <c r="L7" s="7"/>
      <c r="M7" s="7"/>
      <c r="N7" s="7"/>
      <c r="O7" s="7"/>
      <c r="P7" s="7" t="s">
        <v>25</v>
      </c>
      <c r="Q7" s="1" t="s">
        <v>26</v>
      </c>
    </row>
    <row r="8" spans="1:17" ht="28.8" x14ac:dyDescent="0.3">
      <c r="A8" s="7">
        <v>67</v>
      </c>
      <c r="B8" s="7" t="s">
        <v>52</v>
      </c>
      <c r="C8" s="12" t="s">
        <v>61</v>
      </c>
      <c r="D8" s="9" t="s">
        <v>29</v>
      </c>
      <c r="E8" s="7" t="s">
        <v>68</v>
      </c>
      <c r="F8" s="1" t="s">
        <v>63</v>
      </c>
      <c r="G8" s="10">
        <v>1397.88</v>
      </c>
      <c r="H8" s="1" t="s">
        <v>64</v>
      </c>
      <c r="I8" s="7" t="s">
        <v>23</v>
      </c>
      <c r="J8" s="7" t="s">
        <v>24</v>
      </c>
      <c r="K8" s="11" t="s">
        <v>25</v>
      </c>
      <c r="L8" s="7"/>
      <c r="M8" s="7"/>
      <c r="N8" s="7"/>
      <c r="O8" s="7"/>
      <c r="P8" s="7" t="s">
        <v>25</v>
      </c>
      <c r="Q8" s="1" t="s">
        <v>26</v>
      </c>
    </row>
    <row r="9" spans="1:17" ht="28.8" x14ac:dyDescent="0.3">
      <c r="A9" s="7">
        <v>68</v>
      </c>
      <c r="B9" s="7" t="s">
        <v>69</v>
      </c>
      <c r="C9" s="12" t="s">
        <v>61</v>
      </c>
      <c r="D9" s="9" t="s">
        <v>29</v>
      </c>
      <c r="E9" s="7" t="s">
        <v>70</v>
      </c>
      <c r="F9" s="1" t="s">
        <v>54</v>
      </c>
      <c r="G9" s="10">
        <v>1166.22</v>
      </c>
      <c r="H9" s="1" t="s">
        <v>71</v>
      </c>
      <c r="I9" s="7" t="s">
        <v>23</v>
      </c>
      <c r="J9" s="7" t="s">
        <v>24</v>
      </c>
      <c r="K9" s="11" t="s">
        <v>25</v>
      </c>
      <c r="L9" s="7"/>
      <c r="M9" s="7"/>
      <c r="N9" s="7"/>
      <c r="O9" s="7"/>
      <c r="P9" s="7" t="s">
        <v>25</v>
      </c>
      <c r="Q9" s="1" t="s">
        <v>26</v>
      </c>
    </row>
    <row r="10" spans="1:17" ht="28.8" x14ac:dyDescent="0.3">
      <c r="A10" s="7">
        <v>70</v>
      </c>
      <c r="B10" s="7" t="s">
        <v>72</v>
      </c>
      <c r="C10" s="12" t="s">
        <v>61</v>
      </c>
      <c r="D10" s="9" t="s">
        <v>29</v>
      </c>
      <c r="E10" s="7" t="s">
        <v>74</v>
      </c>
      <c r="F10" s="1" t="s">
        <v>63</v>
      </c>
      <c r="G10" s="10">
        <v>2181.9</v>
      </c>
      <c r="H10" s="1" t="s">
        <v>64</v>
      </c>
      <c r="I10" s="7" t="s">
        <v>23</v>
      </c>
      <c r="J10" s="7" t="s">
        <v>24</v>
      </c>
      <c r="K10" s="11" t="s">
        <v>25</v>
      </c>
      <c r="L10" s="7"/>
      <c r="M10" s="7"/>
      <c r="N10" s="7"/>
      <c r="O10" s="7"/>
      <c r="P10" s="7" t="s">
        <v>25</v>
      </c>
      <c r="Q10" s="1" t="s">
        <v>26</v>
      </c>
    </row>
    <row r="11" spans="1:17" ht="28.8" x14ac:dyDescent="0.3">
      <c r="A11" s="7">
        <v>73</v>
      </c>
      <c r="B11" s="7" t="s">
        <v>85</v>
      </c>
      <c r="C11" s="12" t="s">
        <v>81</v>
      </c>
      <c r="D11" s="9" t="s">
        <v>29</v>
      </c>
      <c r="E11" s="1" t="s">
        <v>86</v>
      </c>
      <c r="F11" s="1" t="s">
        <v>63</v>
      </c>
      <c r="G11" s="10">
        <v>2639.8</v>
      </c>
      <c r="H11" s="1" t="s">
        <v>64</v>
      </c>
      <c r="I11" s="7" t="s">
        <v>23</v>
      </c>
      <c r="J11" s="7" t="s">
        <v>24</v>
      </c>
      <c r="K11" s="11" t="s">
        <v>25</v>
      </c>
      <c r="L11" s="7"/>
      <c r="M11" s="7"/>
      <c r="N11" s="7"/>
      <c r="O11" s="7"/>
      <c r="P11" s="7" t="s">
        <v>25</v>
      </c>
      <c r="Q11" s="1" t="s">
        <v>26</v>
      </c>
    </row>
    <row r="12" spans="1:17" ht="43.2" x14ac:dyDescent="0.3">
      <c r="A12" s="7">
        <v>78</v>
      </c>
      <c r="B12" s="7" t="s">
        <v>52</v>
      </c>
      <c r="C12" s="12" t="s">
        <v>97</v>
      </c>
      <c r="D12" s="9" t="s">
        <v>29</v>
      </c>
      <c r="E12" s="1" t="s">
        <v>98</v>
      </c>
      <c r="F12" s="1" t="s">
        <v>99</v>
      </c>
      <c r="G12" s="10">
        <v>63.51</v>
      </c>
      <c r="H12" s="1" t="s">
        <v>100</v>
      </c>
      <c r="I12" s="7" t="s">
        <v>23</v>
      </c>
      <c r="J12" s="7" t="s">
        <v>24</v>
      </c>
      <c r="K12" s="11" t="s">
        <v>25</v>
      </c>
      <c r="L12" s="7"/>
      <c r="M12" s="7"/>
      <c r="N12" s="7"/>
      <c r="O12" s="7"/>
      <c r="P12" s="7" t="s">
        <v>25</v>
      </c>
      <c r="Q12" s="1" t="s">
        <v>26</v>
      </c>
    </row>
    <row r="13" spans="1:17" ht="43.2" x14ac:dyDescent="0.3">
      <c r="A13" s="7">
        <v>79</v>
      </c>
      <c r="B13" s="7" t="s">
        <v>72</v>
      </c>
      <c r="C13" s="12" t="s">
        <v>97</v>
      </c>
      <c r="D13" s="9" t="s">
        <v>29</v>
      </c>
      <c r="E13" s="1" t="s">
        <v>101</v>
      </c>
      <c r="F13" s="1" t="s">
        <v>99</v>
      </c>
      <c r="G13" s="10">
        <v>63.51</v>
      </c>
      <c r="H13" s="1" t="s">
        <v>100</v>
      </c>
      <c r="I13" s="7" t="s">
        <v>23</v>
      </c>
      <c r="J13" s="7" t="s">
        <v>24</v>
      </c>
      <c r="K13" s="11" t="s">
        <v>25</v>
      </c>
      <c r="L13" s="7"/>
      <c r="M13" s="7"/>
      <c r="N13" s="7"/>
      <c r="O13" s="7"/>
      <c r="P13" s="7" t="s">
        <v>25</v>
      </c>
      <c r="Q13" s="1" t="s">
        <v>26</v>
      </c>
    </row>
    <row r="14" spans="1:17" ht="43.2" x14ac:dyDescent="0.3">
      <c r="A14" s="7">
        <v>80</v>
      </c>
      <c r="B14" s="7" t="s">
        <v>85</v>
      </c>
      <c r="C14" s="12" t="s">
        <v>97</v>
      </c>
      <c r="D14" s="9" t="s">
        <v>29</v>
      </c>
      <c r="E14" s="1" t="s">
        <v>102</v>
      </c>
      <c r="F14" s="1" t="s">
        <v>99</v>
      </c>
      <c r="G14" s="10">
        <v>64.2</v>
      </c>
      <c r="H14" s="1" t="s">
        <v>100</v>
      </c>
      <c r="I14" s="7" t="s">
        <v>23</v>
      </c>
      <c r="J14" s="7" t="s">
        <v>24</v>
      </c>
      <c r="K14" s="11" t="s">
        <v>25</v>
      </c>
      <c r="L14" s="7"/>
      <c r="M14" s="7"/>
      <c r="N14" s="7"/>
      <c r="O14" s="7"/>
      <c r="P14" s="7" t="s">
        <v>25</v>
      </c>
      <c r="Q14" s="1" t="s">
        <v>26</v>
      </c>
    </row>
    <row r="15" spans="1:17" ht="28.8" x14ac:dyDescent="0.3">
      <c r="A15" s="7">
        <v>81</v>
      </c>
      <c r="B15" s="7" t="s">
        <v>103</v>
      </c>
      <c r="C15" s="12" t="s">
        <v>97</v>
      </c>
      <c r="D15" s="9" t="s">
        <v>29</v>
      </c>
      <c r="E15" s="1" t="s">
        <v>76</v>
      </c>
      <c r="F15" s="1" t="s">
        <v>71</v>
      </c>
      <c r="G15" s="10">
        <v>1355.94</v>
      </c>
      <c r="H15" s="1" t="s">
        <v>71</v>
      </c>
      <c r="I15" s="7" t="s">
        <v>23</v>
      </c>
      <c r="J15" s="7" t="s">
        <v>24</v>
      </c>
      <c r="K15" s="11" t="s">
        <v>25</v>
      </c>
      <c r="L15" s="7"/>
      <c r="M15" s="7"/>
      <c r="N15" s="7"/>
      <c r="O15" s="7"/>
      <c r="P15" s="7" t="s">
        <v>25</v>
      </c>
      <c r="Q15" s="1" t="s">
        <v>26</v>
      </c>
    </row>
    <row r="16" spans="1:17" ht="28.8" x14ac:dyDescent="0.3">
      <c r="A16" s="7">
        <v>83</v>
      </c>
      <c r="B16" s="7" t="s">
        <v>106</v>
      </c>
      <c r="C16" s="12" t="s">
        <v>97</v>
      </c>
      <c r="D16" s="9" t="s">
        <v>29</v>
      </c>
      <c r="E16" s="1" t="s">
        <v>107</v>
      </c>
      <c r="F16" s="1" t="s">
        <v>64</v>
      </c>
      <c r="G16" s="10">
        <v>3049.73</v>
      </c>
      <c r="H16" s="1" t="s">
        <v>64</v>
      </c>
      <c r="I16" s="7" t="s">
        <v>23</v>
      </c>
      <c r="J16" s="7" t="s">
        <v>24</v>
      </c>
      <c r="K16" s="11" t="s">
        <v>25</v>
      </c>
      <c r="L16" s="7"/>
      <c r="M16" s="7"/>
      <c r="N16" s="7"/>
      <c r="O16" s="7"/>
      <c r="P16" s="7" t="s">
        <v>25</v>
      </c>
      <c r="Q16" s="1" t="s">
        <v>26</v>
      </c>
    </row>
    <row r="17" spans="1:17" ht="43.2" x14ac:dyDescent="0.3">
      <c r="A17" s="7">
        <v>84</v>
      </c>
      <c r="B17" s="7" t="s">
        <v>106</v>
      </c>
      <c r="C17" s="12" t="s">
        <v>97</v>
      </c>
      <c r="D17" s="9" t="s">
        <v>29</v>
      </c>
      <c r="E17" s="1" t="s">
        <v>108</v>
      </c>
      <c r="F17" s="1" t="s">
        <v>99</v>
      </c>
      <c r="G17" s="10">
        <v>64.89</v>
      </c>
      <c r="H17" s="1" t="s">
        <v>100</v>
      </c>
      <c r="I17" s="7" t="s">
        <v>23</v>
      </c>
      <c r="J17" s="7" t="s">
        <v>24</v>
      </c>
      <c r="K17" s="11" t="s">
        <v>25</v>
      </c>
      <c r="L17" s="7"/>
      <c r="M17" s="7"/>
      <c r="N17" s="7"/>
      <c r="O17" s="7"/>
      <c r="P17" s="7" t="s">
        <v>25</v>
      </c>
      <c r="Q17" s="1" t="s">
        <v>26</v>
      </c>
    </row>
    <row r="18" spans="1:17" ht="28.8" x14ac:dyDescent="0.3">
      <c r="A18" s="7">
        <v>89</v>
      </c>
      <c r="B18" s="7" t="s">
        <v>118</v>
      </c>
      <c r="C18" s="12" t="s">
        <v>110</v>
      </c>
      <c r="D18" s="9" t="s">
        <v>29</v>
      </c>
      <c r="E18" s="1" t="s">
        <v>119</v>
      </c>
      <c r="F18" s="1" t="s">
        <v>64</v>
      </c>
      <c r="G18" s="10">
        <v>3073.99</v>
      </c>
      <c r="H18" s="1" t="s">
        <v>64</v>
      </c>
      <c r="I18" s="7" t="s">
        <v>23</v>
      </c>
      <c r="J18" s="7" t="s">
        <v>24</v>
      </c>
      <c r="K18" s="11" t="s">
        <v>25</v>
      </c>
      <c r="L18" s="7"/>
      <c r="M18" s="7"/>
      <c r="N18" s="7"/>
      <c r="O18" s="7"/>
      <c r="P18" s="7" t="s">
        <v>25</v>
      </c>
      <c r="Q18" s="1" t="s">
        <v>26</v>
      </c>
    </row>
    <row r="19" spans="1:17" ht="43.2" x14ac:dyDescent="0.3">
      <c r="A19" s="7">
        <v>90</v>
      </c>
      <c r="B19" s="7" t="s">
        <v>118</v>
      </c>
      <c r="C19" s="12" t="s">
        <v>110</v>
      </c>
      <c r="D19" s="9" t="s">
        <v>29</v>
      </c>
      <c r="E19" s="1" t="s">
        <v>120</v>
      </c>
      <c r="F19" s="1" t="s">
        <v>99</v>
      </c>
      <c r="G19" s="10">
        <v>65.59</v>
      </c>
      <c r="H19" s="1" t="s">
        <v>100</v>
      </c>
      <c r="I19" s="7" t="s">
        <v>23</v>
      </c>
      <c r="J19" s="7" t="s">
        <v>24</v>
      </c>
      <c r="K19" s="11" t="s">
        <v>25</v>
      </c>
      <c r="L19" s="7"/>
      <c r="M19" s="7"/>
      <c r="N19" s="7"/>
      <c r="O19" s="7"/>
      <c r="P19" s="7" t="s">
        <v>25</v>
      </c>
      <c r="Q19" s="1" t="s">
        <v>26</v>
      </c>
    </row>
    <row r="20" spans="1:17" ht="28.8" x14ac:dyDescent="0.3">
      <c r="A20" s="7">
        <v>92</v>
      </c>
      <c r="B20" s="7" t="s">
        <v>118</v>
      </c>
      <c r="C20" s="12" t="s">
        <v>110</v>
      </c>
      <c r="D20" s="9" t="s">
        <v>29</v>
      </c>
      <c r="E20" s="1" t="s">
        <v>122</v>
      </c>
      <c r="F20" s="1" t="s">
        <v>71</v>
      </c>
      <c r="G20" s="10">
        <v>2455.1999999999998</v>
      </c>
      <c r="H20" s="1" t="s">
        <v>71</v>
      </c>
      <c r="I20" s="7" t="s">
        <v>23</v>
      </c>
      <c r="J20" s="7" t="s">
        <v>24</v>
      </c>
      <c r="K20" s="11" t="s">
        <v>25</v>
      </c>
      <c r="L20" s="7"/>
      <c r="M20" s="7"/>
      <c r="N20" s="7"/>
      <c r="O20" s="7"/>
      <c r="P20" s="7" t="s">
        <v>25</v>
      </c>
      <c r="Q20" s="1" t="s">
        <v>26</v>
      </c>
    </row>
    <row r="21" spans="1:17" ht="43.2" x14ac:dyDescent="0.3">
      <c r="A21" s="7">
        <v>95</v>
      </c>
      <c r="B21" s="7" t="s">
        <v>128</v>
      </c>
      <c r="C21" s="12" t="s">
        <v>110</v>
      </c>
      <c r="D21" s="9" t="s">
        <v>29</v>
      </c>
      <c r="E21" s="1" t="s">
        <v>129</v>
      </c>
      <c r="F21" s="1" t="s">
        <v>130</v>
      </c>
      <c r="G21" s="10">
        <v>2379.19</v>
      </c>
      <c r="H21" s="1" t="s">
        <v>131</v>
      </c>
      <c r="I21" s="7" t="s">
        <v>23</v>
      </c>
      <c r="J21" s="7" t="s">
        <v>24</v>
      </c>
      <c r="K21" s="11" t="s">
        <v>25</v>
      </c>
      <c r="L21" s="7"/>
      <c r="M21" s="7"/>
      <c r="N21" s="7"/>
      <c r="O21" s="7"/>
      <c r="P21" s="7" t="s">
        <v>25</v>
      </c>
      <c r="Q21" s="1" t="s">
        <v>26</v>
      </c>
    </row>
    <row r="22" spans="1:17" ht="28.8" x14ac:dyDescent="0.3">
      <c r="A22" s="7">
        <v>98</v>
      </c>
      <c r="B22" s="7" t="s">
        <v>134</v>
      </c>
      <c r="C22" s="12" t="s">
        <v>132</v>
      </c>
      <c r="D22" s="12" t="s">
        <v>136</v>
      </c>
      <c r="E22" t="s">
        <v>137</v>
      </c>
      <c r="F22" s="1" t="s">
        <v>64</v>
      </c>
      <c r="G22" s="10">
        <v>3107.8</v>
      </c>
      <c r="H22" s="1" t="s">
        <v>64</v>
      </c>
      <c r="I22" s="7" t="s">
        <v>23</v>
      </c>
      <c r="J22" s="7" t="s">
        <v>24</v>
      </c>
      <c r="K22" s="11" t="s">
        <v>25</v>
      </c>
      <c r="L22" s="7"/>
      <c r="M22" s="7"/>
      <c r="N22" s="7"/>
      <c r="O22" s="7" t="s">
        <v>25</v>
      </c>
      <c r="P22" s="7" t="s">
        <v>25</v>
      </c>
      <c r="Q22" s="1" t="s">
        <v>138</v>
      </c>
    </row>
    <row r="23" spans="1:17" ht="43.2" x14ac:dyDescent="0.3">
      <c r="A23" s="7">
        <v>99</v>
      </c>
      <c r="B23" s="7" t="s">
        <v>134</v>
      </c>
      <c r="C23" s="12" t="s">
        <v>132</v>
      </c>
      <c r="D23" s="9" t="s">
        <v>29</v>
      </c>
      <c r="E23" s="1" t="s">
        <v>139</v>
      </c>
      <c r="F23" s="1" t="s">
        <v>99</v>
      </c>
      <c r="G23" s="10">
        <v>66.290000000000006</v>
      </c>
      <c r="H23" s="1" t="s">
        <v>100</v>
      </c>
      <c r="I23" s="7" t="s">
        <v>23</v>
      </c>
      <c r="J23" s="7" t="s">
        <v>24</v>
      </c>
      <c r="K23" s="11" t="s">
        <v>25</v>
      </c>
      <c r="L23" s="7"/>
      <c r="M23" s="7"/>
      <c r="N23" s="7"/>
      <c r="O23" s="7"/>
      <c r="P23" s="7" t="s">
        <v>25</v>
      </c>
      <c r="Q23" s="1" t="s">
        <v>26</v>
      </c>
    </row>
    <row r="24" spans="1:17" ht="28.8" x14ac:dyDescent="0.3">
      <c r="A24" s="7">
        <v>100</v>
      </c>
      <c r="B24" s="7" t="s">
        <v>134</v>
      </c>
      <c r="C24" s="12" t="s">
        <v>132</v>
      </c>
      <c r="D24" s="9" t="s">
        <v>29</v>
      </c>
      <c r="E24" s="1" t="s">
        <v>137</v>
      </c>
      <c r="F24" s="1" t="s">
        <v>71</v>
      </c>
      <c r="G24" s="10">
        <v>1359.66</v>
      </c>
      <c r="H24" s="1" t="s">
        <v>71</v>
      </c>
      <c r="I24" s="7" t="s">
        <v>23</v>
      </c>
      <c r="J24" s="7" t="s">
        <v>24</v>
      </c>
      <c r="K24" s="11" t="s">
        <v>25</v>
      </c>
      <c r="L24" s="7"/>
      <c r="M24" s="7"/>
      <c r="N24" s="7"/>
      <c r="O24" s="7"/>
      <c r="P24" s="7" t="s">
        <v>25</v>
      </c>
      <c r="Q24" s="1" t="s">
        <v>26</v>
      </c>
    </row>
    <row r="25" spans="1:17" ht="43.2" x14ac:dyDescent="0.3">
      <c r="A25" s="7">
        <v>103</v>
      </c>
      <c r="B25" s="7" t="s">
        <v>143</v>
      </c>
      <c r="C25" s="12" t="s">
        <v>132</v>
      </c>
      <c r="D25" s="9" t="s">
        <v>29</v>
      </c>
      <c r="E25" s="1" t="s">
        <v>144</v>
      </c>
      <c r="F25" s="1" t="s">
        <v>99</v>
      </c>
      <c r="G25" s="10">
        <v>67</v>
      </c>
      <c r="H25" s="1" t="s">
        <v>100</v>
      </c>
      <c r="I25" s="7" t="s">
        <v>23</v>
      </c>
      <c r="J25" s="7" t="s">
        <v>24</v>
      </c>
      <c r="K25" s="11" t="s">
        <v>25</v>
      </c>
      <c r="L25" s="7"/>
      <c r="M25" s="7"/>
      <c r="N25" s="7"/>
      <c r="O25" s="7"/>
      <c r="P25" s="7" t="s">
        <v>25</v>
      </c>
      <c r="Q25" s="1" t="s">
        <v>26</v>
      </c>
    </row>
    <row r="26" spans="1:17" ht="28.8" x14ac:dyDescent="0.3">
      <c r="A26" s="7">
        <v>106</v>
      </c>
      <c r="B26" s="7" t="s">
        <v>143</v>
      </c>
      <c r="C26" s="12" t="s">
        <v>132</v>
      </c>
      <c r="D26" s="9" t="s">
        <v>29</v>
      </c>
      <c r="E26" s="1" t="s">
        <v>148</v>
      </c>
      <c r="F26" s="1" t="s">
        <v>71</v>
      </c>
      <c r="G26" s="10">
        <v>1988.1</v>
      </c>
      <c r="H26" s="1" t="s">
        <v>71</v>
      </c>
      <c r="I26" s="7" t="s">
        <v>23</v>
      </c>
      <c r="J26" s="7" t="s">
        <v>24</v>
      </c>
      <c r="K26" s="11" t="s">
        <v>25</v>
      </c>
      <c r="L26" s="7"/>
      <c r="M26" s="7"/>
      <c r="N26" s="7"/>
      <c r="O26" s="7"/>
      <c r="P26" s="7" t="s">
        <v>25</v>
      </c>
      <c r="Q26" s="1" t="s">
        <v>26</v>
      </c>
    </row>
    <row r="27" spans="1:17" ht="15" thickBot="1" x14ac:dyDescent="0.35">
      <c r="A27" s="13"/>
      <c r="B27" s="13"/>
      <c r="C27" s="14"/>
      <c r="D27" s="15"/>
      <c r="E27" s="199" t="s">
        <v>481</v>
      </c>
      <c r="F27" s="200"/>
      <c r="G27" s="18">
        <f>SUM(G4:G26)</f>
        <v>29895.29</v>
      </c>
      <c r="H27" s="16"/>
      <c r="I27" s="13"/>
      <c r="J27" s="13"/>
      <c r="K27" s="17"/>
      <c r="L27" s="13"/>
      <c r="M27" s="13"/>
      <c r="N27" s="13"/>
      <c r="O27" s="13"/>
      <c r="P27" s="13"/>
      <c r="Q27" s="16"/>
    </row>
    <row r="28" spans="1:17" ht="28.8" x14ac:dyDescent="0.3">
      <c r="A28" s="7">
        <v>109</v>
      </c>
      <c r="B28" s="7" t="s">
        <v>158</v>
      </c>
      <c r="C28" s="12" t="s">
        <v>159</v>
      </c>
      <c r="D28" s="9" t="s">
        <v>158</v>
      </c>
      <c r="E28" t="s">
        <v>160</v>
      </c>
      <c r="F28" s="19" t="s">
        <v>71</v>
      </c>
      <c r="G28" s="20">
        <v>1728.56</v>
      </c>
      <c r="H28" s="21" t="s">
        <v>161</v>
      </c>
      <c r="I28" s="7" t="s">
        <v>23</v>
      </c>
      <c r="J28" s="7" t="s">
        <v>24</v>
      </c>
      <c r="K28" s="11" t="s">
        <v>25</v>
      </c>
      <c r="L28" s="7"/>
      <c r="M28" s="7"/>
      <c r="N28" s="7"/>
      <c r="O28" s="7" t="s">
        <v>25</v>
      </c>
      <c r="P28" s="7"/>
      <c r="Q28" s="1" t="s">
        <v>26</v>
      </c>
    </row>
    <row r="29" spans="1:17" ht="43.2" x14ac:dyDescent="0.3">
      <c r="A29" s="7">
        <v>112</v>
      </c>
      <c r="B29" s="7" t="s">
        <v>165</v>
      </c>
      <c r="C29" s="12" t="s">
        <v>169</v>
      </c>
      <c r="D29" s="9" t="s">
        <v>29</v>
      </c>
      <c r="E29" s="1" t="s">
        <v>170</v>
      </c>
      <c r="F29" s="23" t="s">
        <v>171</v>
      </c>
      <c r="G29" s="24">
        <v>2425.9499999999998</v>
      </c>
      <c r="H29" s="21" t="s">
        <v>172</v>
      </c>
      <c r="I29" s="7" t="s">
        <v>23</v>
      </c>
      <c r="J29" s="7" t="s">
        <v>24</v>
      </c>
      <c r="K29" s="11" t="s">
        <v>25</v>
      </c>
      <c r="L29" s="7"/>
      <c r="M29" s="7"/>
      <c r="N29" s="7"/>
      <c r="O29" s="7"/>
      <c r="P29" s="7"/>
      <c r="Q29" s="1" t="s">
        <v>26</v>
      </c>
    </row>
    <row r="30" spans="1:17" ht="28.8" x14ac:dyDescent="0.3">
      <c r="A30" s="7">
        <v>114</v>
      </c>
      <c r="B30" s="7" t="s">
        <v>175</v>
      </c>
      <c r="C30" s="12" t="s">
        <v>169</v>
      </c>
      <c r="D30" s="9" t="s">
        <v>29</v>
      </c>
      <c r="E30" s="1" t="s">
        <v>176</v>
      </c>
      <c r="F30" s="19" t="s">
        <v>177</v>
      </c>
      <c r="G30" s="24">
        <v>1857.86</v>
      </c>
      <c r="H30" s="21" t="s">
        <v>178</v>
      </c>
      <c r="I30" s="7" t="s">
        <v>23</v>
      </c>
      <c r="J30" s="7" t="s">
        <v>24</v>
      </c>
      <c r="K30" s="11" t="s">
        <v>25</v>
      </c>
      <c r="L30" s="7"/>
      <c r="M30" s="7"/>
      <c r="N30" s="7"/>
      <c r="O30" s="7"/>
      <c r="P30" s="7"/>
      <c r="Q30" s="1" t="s">
        <v>26</v>
      </c>
    </row>
    <row r="31" spans="1:17" ht="43.2" x14ac:dyDescent="0.3">
      <c r="A31" s="7">
        <v>115</v>
      </c>
      <c r="B31" s="1" t="s">
        <v>179</v>
      </c>
      <c r="C31" s="12" t="s">
        <v>169</v>
      </c>
      <c r="D31" s="9" t="s">
        <v>29</v>
      </c>
      <c r="E31" s="1" t="s">
        <v>180</v>
      </c>
      <c r="F31" s="23" t="s">
        <v>171</v>
      </c>
      <c r="G31" s="24">
        <v>2486.6</v>
      </c>
      <c r="H31" s="21" t="s">
        <v>172</v>
      </c>
      <c r="I31" s="7" t="s">
        <v>23</v>
      </c>
      <c r="J31" s="7" t="s">
        <v>24</v>
      </c>
      <c r="K31" s="11" t="s">
        <v>25</v>
      </c>
      <c r="L31" s="7"/>
      <c r="M31" s="7"/>
      <c r="N31" s="7"/>
      <c r="O31" s="7"/>
      <c r="P31" s="7"/>
      <c r="Q31" s="1" t="s">
        <v>26</v>
      </c>
    </row>
    <row r="32" spans="1:17" ht="28.8" x14ac:dyDescent="0.3">
      <c r="A32" s="7">
        <v>116</v>
      </c>
      <c r="B32" s="7" t="s">
        <v>181</v>
      </c>
      <c r="C32" s="12" t="s">
        <v>169</v>
      </c>
      <c r="D32" s="9" t="s">
        <v>29</v>
      </c>
      <c r="E32" s="1" t="s">
        <v>182</v>
      </c>
      <c r="F32" s="19" t="s">
        <v>183</v>
      </c>
      <c r="G32" s="24">
        <v>969</v>
      </c>
      <c r="H32" s="21" t="s">
        <v>184</v>
      </c>
      <c r="I32" s="7" t="s">
        <v>23</v>
      </c>
      <c r="J32" s="7" t="s">
        <v>24</v>
      </c>
      <c r="K32" s="11" t="s">
        <v>25</v>
      </c>
      <c r="L32" s="7"/>
      <c r="M32" s="7"/>
      <c r="N32" s="7"/>
      <c r="O32" s="7"/>
      <c r="P32" s="7"/>
      <c r="Q32" s="1" t="s">
        <v>26</v>
      </c>
    </row>
    <row r="33" spans="1:17" ht="28.8" x14ac:dyDescent="0.3">
      <c r="A33" s="7">
        <v>121</v>
      </c>
      <c r="B33" s="7" t="s">
        <v>194</v>
      </c>
      <c r="C33" s="12" t="s">
        <v>169</v>
      </c>
      <c r="D33" s="9" t="s">
        <v>29</v>
      </c>
      <c r="E33" s="7" t="s">
        <v>195</v>
      </c>
      <c r="F33" s="19" t="s">
        <v>177</v>
      </c>
      <c r="G33" s="24">
        <v>2070.12</v>
      </c>
      <c r="H33" s="21" t="s">
        <v>178</v>
      </c>
      <c r="I33" s="7" t="s">
        <v>23</v>
      </c>
      <c r="J33" s="7" t="s">
        <v>24</v>
      </c>
      <c r="K33" s="11" t="s">
        <v>25</v>
      </c>
      <c r="L33" s="7"/>
      <c r="M33" s="7"/>
      <c r="N33" s="7"/>
      <c r="O33" s="7"/>
      <c r="P33" s="7"/>
      <c r="Q33" s="1" t="s">
        <v>26</v>
      </c>
    </row>
    <row r="34" spans="1:17" ht="43.2" x14ac:dyDescent="0.3">
      <c r="A34" s="7">
        <v>123</v>
      </c>
      <c r="B34" s="7" t="s">
        <v>197</v>
      </c>
      <c r="C34" s="12" t="s">
        <v>169</v>
      </c>
      <c r="D34" s="9" t="s">
        <v>198</v>
      </c>
      <c r="E34" s="7" t="s">
        <v>199</v>
      </c>
      <c r="F34" s="19" t="s">
        <v>200</v>
      </c>
      <c r="G34" s="24">
        <v>464.79</v>
      </c>
      <c r="H34" s="21" t="s">
        <v>201</v>
      </c>
      <c r="I34" s="7" t="s">
        <v>23</v>
      </c>
      <c r="J34" s="7" t="s">
        <v>24</v>
      </c>
      <c r="K34" s="11" t="s">
        <v>25</v>
      </c>
      <c r="L34" s="7"/>
      <c r="M34" s="7"/>
      <c r="N34" s="7"/>
      <c r="O34" s="7" t="s">
        <v>25</v>
      </c>
      <c r="P34" s="7"/>
      <c r="Q34" s="1" t="s">
        <v>26</v>
      </c>
    </row>
    <row r="35" spans="1:17" ht="28.8" x14ac:dyDescent="0.3">
      <c r="A35" s="7">
        <v>124</v>
      </c>
      <c r="B35" s="7" t="s">
        <v>202</v>
      </c>
      <c r="C35" s="12" t="s">
        <v>203</v>
      </c>
      <c r="D35" s="9" t="s">
        <v>29</v>
      </c>
      <c r="E35" s="7" t="s">
        <v>204</v>
      </c>
      <c r="F35" s="19" t="s">
        <v>205</v>
      </c>
      <c r="G35" s="24">
        <v>4741.21</v>
      </c>
      <c r="H35" s="21" t="s">
        <v>178</v>
      </c>
      <c r="I35" s="7" t="s">
        <v>23</v>
      </c>
      <c r="J35" s="7" t="s">
        <v>24</v>
      </c>
      <c r="K35" s="11" t="s">
        <v>25</v>
      </c>
      <c r="L35" s="7"/>
      <c r="M35" s="7"/>
      <c r="N35" s="7"/>
      <c r="O35" s="7"/>
      <c r="P35" s="7"/>
      <c r="Q35" s="1" t="s">
        <v>26</v>
      </c>
    </row>
    <row r="36" spans="1:17" ht="43.2" x14ac:dyDescent="0.3">
      <c r="A36" s="7">
        <v>125</v>
      </c>
      <c r="B36" s="7" t="s">
        <v>158</v>
      </c>
      <c r="C36" s="12" t="s">
        <v>203</v>
      </c>
      <c r="D36" s="9" t="s">
        <v>29</v>
      </c>
      <c r="E36" s="7" t="s">
        <v>206</v>
      </c>
      <c r="F36" s="19" t="s">
        <v>171</v>
      </c>
      <c r="G36" s="24">
        <v>2366.7800000000002</v>
      </c>
      <c r="H36" s="21" t="s">
        <v>172</v>
      </c>
      <c r="I36" s="7" t="s">
        <v>23</v>
      </c>
      <c r="J36" s="7" t="s">
        <v>24</v>
      </c>
      <c r="K36" s="11" t="s">
        <v>25</v>
      </c>
      <c r="L36" s="7"/>
      <c r="M36" s="7"/>
      <c r="N36" s="7"/>
      <c r="O36" s="7"/>
      <c r="P36" s="7"/>
      <c r="Q36" s="1" t="s">
        <v>26</v>
      </c>
    </row>
    <row r="37" spans="1:17" ht="43.2" x14ac:dyDescent="0.3">
      <c r="A37" s="7">
        <v>129</v>
      </c>
      <c r="B37" s="7" t="s">
        <v>196</v>
      </c>
      <c r="C37" s="12" t="s">
        <v>203</v>
      </c>
      <c r="D37" s="9" t="s">
        <v>29</v>
      </c>
      <c r="E37" s="7" t="s">
        <v>214</v>
      </c>
      <c r="F37" s="19" t="s">
        <v>171</v>
      </c>
      <c r="G37" s="24">
        <v>2548.77</v>
      </c>
      <c r="H37" s="21" t="s">
        <v>172</v>
      </c>
      <c r="I37" s="7" t="s">
        <v>23</v>
      </c>
      <c r="J37" s="7" t="s">
        <v>24</v>
      </c>
      <c r="K37" s="11" t="s">
        <v>25</v>
      </c>
      <c r="L37" s="7"/>
      <c r="M37" s="7"/>
      <c r="N37" s="7"/>
      <c r="O37" s="7"/>
      <c r="P37" s="7"/>
      <c r="Q37" s="1" t="s">
        <v>26</v>
      </c>
    </row>
    <row r="38" spans="1:17" ht="28.8" x14ac:dyDescent="0.3">
      <c r="A38" s="7">
        <v>130</v>
      </c>
      <c r="B38" s="7" t="s">
        <v>215</v>
      </c>
      <c r="C38" s="12" t="s">
        <v>203</v>
      </c>
      <c r="D38" s="9" t="s">
        <v>29</v>
      </c>
      <c r="E38" s="7" t="s">
        <v>216</v>
      </c>
      <c r="F38" s="19" t="s">
        <v>205</v>
      </c>
      <c r="G38" s="24">
        <v>3620.73</v>
      </c>
      <c r="H38" s="21" t="s">
        <v>178</v>
      </c>
      <c r="I38" s="7" t="s">
        <v>23</v>
      </c>
      <c r="J38" s="7" t="s">
        <v>24</v>
      </c>
      <c r="K38" s="11" t="s">
        <v>25</v>
      </c>
      <c r="L38" s="7"/>
      <c r="M38" s="7"/>
      <c r="N38" s="7"/>
      <c r="O38" s="7"/>
      <c r="P38" s="7"/>
      <c r="Q38" s="1" t="s">
        <v>26</v>
      </c>
    </row>
    <row r="39" spans="1:17" ht="43.2" x14ac:dyDescent="0.3">
      <c r="A39" s="7">
        <v>136</v>
      </c>
      <c r="B39" s="7" t="s">
        <v>221</v>
      </c>
      <c r="C39" s="12" t="s">
        <v>203</v>
      </c>
      <c r="D39" s="9" t="s">
        <v>29</v>
      </c>
      <c r="E39" s="7" t="s">
        <v>225</v>
      </c>
      <c r="F39" s="19" t="s">
        <v>171</v>
      </c>
      <c r="G39" s="24">
        <v>2612.4899999999998</v>
      </c>
      <c r="H39" s="21" t="s">
        <v>172</v>
      </c>
      <c r="I39" s="7" t="s">
        <v>23</v>
      </c>
      <c r="J39" s="7" t="s">
        <v>24</v>
      </c>
      <c r="K39" s="11" t="s">
        <v>25</v>
      </c>
      <c r="L39" s="7"/>
      <c r="M39" s="7"/>
      <c r="N39" s="7"/>
      <c r="O39" s="7"/>
      <c r="P39" s="7"/>
      <c r="Q39" s="1" t="s">
        <v>26</v>
      </c>
    </row>
    <row r="40" spans="1:17" ht="28.8" x14ac:dyDescent="0.3">
      <c r="A40" s="7">
        <v>138</v>
      </c>
      <c r="B40" s="7" t="s">
        <v>229</v>
      </c>
      <c r="C40" s="12" t="s">
        <v>203</v>
      </c>
      <c r="D40" s="9" t="s">
        <v>227</v>
      </c>
      <c r="E40" s="7" t="s">
        <v>230</v>
      </c>
      <c r="F40" s="19" t="s">
        <v>231</v>
      </c>
      <c r="G40" s="24">
        <v>1016.8</v>
      </c>
      <c r="H40" s="21" t="s">
        <v>161</v>
      </c>
      <c r="I40" s="7" t="s">
        <v>23</v>
      </c>
      <c r="J40" s="7" t="s">
        <v>24</v>
      </c>
      <c r="K40" s="11" t="s">
        <v>25</v>
      </c>
      <c r="L40" s="7"/>
      <c r="M40" s="7"/>
      <c r="N40" s="7"/>
      <c r="O40" s="7" t="s">
        <v>25</v>
      </c>
      <c r="P40" s="7"/>
      <c r="Q40" s="1" t="s">
        <v>26</v>
      </c>
    </row>
    <row r="41" spans="1:17" ht="28.8" x14ac:dyDescent="0.3">
      <c r="A41" s="7">
        <v>139</v>
      </c>
      <c r="B41" s="7" t="s">
        <v>232</v>
      </c>
      <c r="C41" s="12" t="s">
        <v>203</v>
      </c>
      <c r="D41" s="9" t="s">
        <v>29</v>
      </c>
      <c r="E41" s="7" t="s">
        <v>224</v>
      </c>
      <c r="F41" s="19" t="s">
        <v>231</v>
      </c>
      <c r="G41" s="24">
        <v>876.3</v>
      </c>
      <c r="H41" s="21" t="s">
        <v>161</v>
      </c>
      <c r="I41" s="7" t="s">
        <v>23</v>
      </c>
      <c r="J41" s="7" t="s">
        <v>24</v>
      </c>
      <c r="K41" s="11" t="s">
        <v>25</v>
      </c>
      <c r="L41" s="7"/>
      <c r="M41" s="7"/>
      <c r="N41" s="7"/>
      <c r="O41" s="7"/>
      <c r="P41" s="7"/>
      <c r="Q41" s="1" t="s">
        <v>26</v>
      </c>
    </row>
    <row r="42" spans="1:17" ht="43.2" x14ac:dyDescent="0.3">
      <c r="A42" s="7">
        <v>143</v>
      </c>
      <c r="B42" s="7" t="s">
        <v>235</v>
      </c>
      <c r="C42" s="12" t="s">
        <v>203</v>
      </c>
      <c r="D42" s="9" t="s">
        <v>29</v>
      </c>
      <c r="E42" s="7" t="s">
        <v>239</v>
      </c>
      <c r="F42" s="19" t="s">
        <v>171</v>
      </c>
      <c r="G42" s="24">
        <v>955.05</v>
      </c>
      <c r="H42" s="21" t="s">
        <v>172</v>
      </c>
      <c r="I42" s="7" t="s">
        <v>23</v>
      </c>
      <c r="J42" s="7" t="s">
        <v>24</v>
      </c>
      <c r="K42" s="11" t="s">
        <v>25</v>
      </c>
      <c r="L42" s="7"/>
      <c r="M42" s="7"/>
      <c r="N42" s="7"/>
      <c r="O42" s="7"/>
      <c r="P42" s="7"/>
      <c r="Q42" s="1" t="s">
        <v>26</v>
      </c>
    </row>
    <row r="43" spans="1:17" ht="43.2" x14ac:dyDescent="0.3">
      <c r="A43" s="7">
        <v>155</v>
      </c>
      <c r="B43" s="7" t="s">
        <v>158</v>
      </c>
      <c r="C43" s="12" t="s">
        <v>248</v>
      </c>
      <c r="D43" s="9" t="s">
        <v>29</v>
      </c>
      <c r="E43" s="7" t="s">
        <v>257</v>
      </c>
      <c r="F43" s="1" t="s">
        <v>258</v>
      </c>
      <c r="G43" s="28">
        <v>67.72</v>
      </c>
      <c r="H43" s="1" t="s">
        <v>100</v>
      </c>
      <c r="I43" s="7" t="s">
        <v>23</v>
      </c>
      <c r="J43" s="7" t="s">
        <v>24</v>
      </c>
      <c r="K43" s="11"/>
      <c r="L43" s="7"/>
      <c r="M43" s="7"/>
      <c r="N43" s="7"/>
      <c r="O43" s="7"/>
      <c r="P43" s="7"/>
      <c r="Q43" s="1" t="s">
        <v>259</v>
      </c>
    </row>
    <row r="44" spans="1:17" ht="28.8" x14ac:dyDescent="0.3">
      <c r="A44" s="7">
        <v>156</v>
      </c>
      <c r="B44" s="7" t="s">
        <v>196</v>
      </c>
      <c r="C44" s="12" t="s">
        <v>248</v>
      </c>
      <c r="D44" s="9" t="s">
        <v>260</v>
      </c>
      <c r="E44" s="7" t="s">
        <v>261</v>
      </c>
      <c r="F44" s="1" t="s">
        <v>262</v>
      </c>
      <c r="G44" s="28">
        <v>57.46</v>
      </c>
      <c r="H44" s="1" t="s">
        <v>263</v>
      </c>
      <c r="I44" s="7" t="s">
        <v>23</v>
      </c>
      <c r="J44" s="7" t="s">
        <v>24</v>
      </c>
      <c r="K44" s="11" t="s">
        <v>25</v>
      </c>
      <c r="L44" s="7"/>
      <c r="M44" s="7"/>
      <c r="N44" s="7"/>
      <c r="O44" s="7" t="s">
        <v>25</v>
      </c>
      <c r="P44" s="7"/>
      <c r="Q44" s="1" t="s">
        <v>26</v>
      </c>
    </row>
    <row r="45" spans="1:17" ht="28.8" x14ac:dyDescent="0.3">
      <c r="A45" s="7">
        <v>157</v>
      </c>
      <c r="B45" s="7" t="s">
        <v>253</v>
      </c>
      <c r="C45" s="12" t="s">
        <v>248</v>
      </c>
      <c r="D45" s="9" t="s">
        <v>29</v>
      </c>
      <c r="E45" s="7" t="s">
        <v>252</v>
      </c>
      <c r="F45" s="1" t="s">
        <v>264</v>
      </c>
      <c r="G45" s="28">
        <v>9.68</v>
      </c>
      <c r="H45" s="1" t="s">
        <v>265</v>
      </c>
      <c r="I45" s="7" t="s">
        <v>23</v>
      </c>
      <c r="J45" s="7" t="s">
        <v>24</v>
      </c>
      <c r="K45" s="11" t="s">
        <v>25</v>
      </c>
      <c r="L45" s="7"/>
      <c r="M45" s="7"/>
      <c r="N45" s="7"/>
      <c r="O45" s="7"/>
      <c r="P45" s="7"/>
      <c r="Q45" s="1" t="s">
        <v>26</v>
      </c>
    </row>
    <row r="46" spans="1:17" ht="28.8" x14ac:dyDescent="0.3">
      <c r="A46" s="7">
        <v>159</v>
      </c>
      <c r="B46" s="7" t="s">
        <v>255</v>
      </c>
      <c r="C46" s="12" t="s">
        <v>248</v>
      </c>
      <c r="D46" s="9" t="s">
        <v>260</v>
      </c>
      <c r="E46" s="9" t="s">
        <v>268</v>
      </c>
      <c r="F46" s="1" t="s">
        <v>262</v>
      </c>
      <c r="G46" s="28">
        <v>88.4</v>
      </c>
      <c r="H46" s="1" t="s">
        <v>263</v>
      </c>
      <c r="I46" s="7" t="s">
        <v>23</v>
      </c>
      <c r="J46" s="7" t="s">
        <v>24</v>
      </c>
      <c r="K46" s="11" t="s">
        <v>25</v>
      </c>
      <c r="L46" s="7"/>
      <c r="M46" s="7"/>
      <c r="N46" s="7"/>
      <c r="O46" s="7" t="s">
        <v>25</v>
      </c>
      <c r="P46" s="7"/>
      <c r="Q46" s="1" t="s">
        <v>26</v>
      </c>
    </row>
    <row r="47" spans="1:17" ht="28.8" x14ac:dyDescent="0.3">
      <c r="A47" s="7">
        <v>160</v>
      </c>
      <c r="B47" s="7" t="s">
        <v>269</v>
      </c>
      <c r="C47" s="12" t="s">
        <v>248</v>
      </c>
      <c r="D47" s="9" t="s">
        <v>29</v>
      </c>
      <c r="E47" s="7" t="s">
        <v>270</v>
      </c>
      <c r="F47" s="1" t="s">
        <v>231</v>
      </c>
      <c r="G47" s="28">
        <v>724.5</v>
      </c>
      <c r="H47" s="1" t="s">
        <v>184</v>
      </c>
      <c r="I47" s="7" t="s">
        <v>23</v>
      </c>
      <c r="J47" s="7" t="s">
        <v>24</v>
      </c>
      <c r="K47" s="11" t="s">
        <v>25</v>
      </c>
      <c r="L47" s="7"/>
      <c r="M47" s="7"/>
      <c r="N47" s="7"/>
      <c r="O47" s="7"/>
      <c r="P47" s="7"/>
      <c r="Q47" s="1" t="s">
        <v>26</v>
      </c>
    </row>
    <row r="48" spans="1:17" ht="28.8" x14ac:dyDescent="0.3">
      <c r="A48" s="7">
        <v>163</v>
      </c>
      <c r="B48" s="7" t="s">
        <v>272</v>
      </c>
      <c r="C48" s="12" t="s">
        <v>248</v>
      </c>
      <c r="D48" s="9" t="s">
        <v>260</v>
      </c>
      <c r="E48" s="7" t="s">
        <v>274</v>
      </c>
      <c r="F48" s="1" t="s">
        <v>275</v>
      </c>
      <c r="G48" s="28">
        <v>43.13</v>
      </c>
      <c r="H48" s="1" t="s">
        <v>276</v>
      </c>
      <c r="I48" s="7" t="s">
        <v>23</v>
      </c>
      <c r="J48" s="7" t="s">
        <v>24</v>
      </c>
      <c r="K48" s="11" t="s">
        <v>25</v>
      </c>
      <c r="L48" s="7"/>
      <c r="M48" s="7"/>
      <c r="N48" s="7"/>
      <c r="O48" s="7" t="s">
        <v>25</v>
      </c>
      <c r="P48" s="7"/>
      <c r="Q48" s="1" t="s">
        <v>26</v>
      </c>
    </row>
    <row r="49" spans="1:17" ht="43.2" x14ac:dyDescent="0.3">
      <c r="A49" s="7">
        <v>164</v>
      </c>
      <c r="B49" s="7" t="s">
        <v>277</v>
      </c>
      <c r="C49" s="12" t="s">
        <v>248</v>
      </c>
      <c r="D49" s="9" t="s">
        <v>260</v>
      </c>
      <c r="E49" s="7" t="s">
        <v>278</v>
      </c>
      <c r="F49" s="1" t="s">
        <v>279</v>
      </c>
      <c r="G49" s="28">
        <v>5653.4</v>
      </c>
      <c r="H49" s="1" t="s">
        <v>280</v>
      </c>
      <c r="I49" s="7" t="s">
        <v>23</v>
      </c>
      <c r="J49" s="7" t="s">
        <v>24</v>
      </c>
      <c r="K49" s="11" t="s">
        <v>25</v>
      </c>
      <c r="L49" s="7"/>
      <c r="M49" s="7"/>
      <c r="N49" s="7"/>
      <c r="O49" s="7" t="s">
        <v>25</v>
      </c>
      <c r="P49" s="7"/>
      <c r="Q49" s="1" t="s">
        <v>26</v>
      </c>
    </row>
    <row r="50" spans="1:17" ht="43.2" x14ac:dyDescent="0.3">
      <c r="A50" s="7">
        <v>165</v>
      </c>
      <c r="B50" s="7" t="s">
        <v>281</v>
      </c>
      <c r="C50" s="12" t="s">
        <v>248</v>
      </c>
      <c r="D50" s="9" t="s">
        <v>29</v>
      </c>
      <c r="E50" s="7">
        <v>367</v>
      </c>
      <c r="F50" s="1" t="s">
        <v>282</v>
      </c>
      <c r="G50" s="28">
        <v>-67.72</v>
      </c>
      <c r="H50" s="1" t="s">
        <v>283</v>
      </c>
      <c r="I50" s="7" t="s">
        <v>23</v>
      </c>
      <c r="J50" s="7" t="s">
        <v>24</v>
      </c>
      <c r="K50" s="11"/>
      <c r="L50" s="7"/>
      <c r="M50" s="7"/>
      <c r="N50" s="7"/>
      <c r="O50" s="7"/>
      <c r="P50" s="7"/>
      <c r="Q50" s="1" t="s">
        <v>284</v>
      </c>
    </row>
    <row r="51" spans="1:17" ht="28.8" x14ac:dyDescent="0.3">
      <c r="A51" s="7">
        <v>166</v>
      </c>
      <c r="B51" s="7" t="s">
        <v>285</v>
      </c>
      <c r="C51" s="12" t="s">
        <v>286</v>
      </c>
      <c r="D51" s="9" t="s">
        <v>29</v>
      </c>
      <c r="E51" s="7" t="s">
        <v>287</v>
      </c>
      <c r="F51" s="1" t="s">
        <v>288</v>
      </c>
      <c r="G51" s="28">
        <v>983.94</v>
      </c>
      <c r="H51" s="1" t="s">
        <v>161</v>
      </c>
      <c r="I51" s="7" t="s">
        <v>23</v>
      </c>
      <c r="J51" s="7" t="s">
        <v>24</v>
      </c>
      <c r="K51" s="11" t="s">
        <v>25</v>
      </c>
      <c r="L51" s="7"/>
      <c r="M51" s="7"/>
      <c r="N51" s="7"/>
      <c r="O51" s="7"/>
      <c r="P51" s="7"/>
      <c r="Q51" s="1" t="s">
        <v>26</v>
      </c>
    </row>
    <row r="52" spans="1:17" ht="28.8" x14ac:dyDescent="0.3">
      <c r="A52" s="7">
        <v>171</v>
      </c>
      <c r="B52" s="7" t="s">
        <v>296</v>
      </c>
      <c r="C52" s="12" t="s">
        <v>286</v>
      </c>
      <c r="D52" s="9" t="s">
        <v>29</v>
      </c>
      <c r="E52" s="7">
        <v>1250</v>
      </c>
      <c r="F52" s="1" t="s">
        <v>297</v>
      </c>
      <c r="G52" s="28">
        <v>109320</v>
      </c>
      <c r="H52" s="1" t="s">
        <v>298</v>
      </c>
      <c r="I52" s="7" t="s">
        <v>23</v>
      </c>
      <c r="J52" s="7" t="s">
        <v>24</v>
      </c>
      <c r="K52" s="11" t="s">
        <v>25</v>
      </c>
      <c r="L52" s="7"/>
      <c r="M52" s="7"/>
      <c r="N52" s="7"/>
      <c r="O52" s="7"/>
      <c r="P52" s="7"/>
      <c r="Q52" s="1" t="s">
        <v>26</v>
      </c>
    </row>
    <row r="53" spans="1:17" ht="28.8" x14ac:dyDescent="0.3">
      <c r="A53" s="7">
        <v>173</v>
      </c>
      <c r="B53" s="7" t="s">
        <v>296</v>
      </c>
      <c r="C53" s="12" t="s">
        <v>132</v>
      </c>
      <c r="D53" s="9" t="s">
        <v>29</v>
      </c>
      <c r="E53" s="7">
        <v>1279</v>
      </c>
      <c r="F53" s="1" t="s">
        <v>231</v>
      </c>
      <c r="G53" s="29">
        <v>795.6</v>
      </c>
      <c r="H53" s="1" t="s">
        <v>71</v>
      </c>
      <c r="I53" s="7" t="s">
        <v>23</v>
      </c>
      <c r="J53" s="7" t="s">
        <v>24</v>
      </c>
      <c r="K53" s="11" t="s">
        <v>25</v>
      </c>
      <c r="L53" s="7"/>
      <c r="M53" s="7"/>
      <c r="N53" s="7"/>
      <c r="O53" s="7"/>
      <c r="P53" s="7"/>
      <c r="Q53" s="1" t="s">
        <v>26</v>
      </c>
    </row>
    <row r="54" spans="1:17" x14ac:dyDescent="0.3">
      <c r="A54" s="30"/>
      <c r="B54" s="31"/>
      <c r="C54" s="31"/>
      <c r="D54" s="30"/>
      <c r="E54" s="199" t="s">
        <v>485</v>
      </c>
      <c r="F54" s="200"/>
      <c r="G54" s="18">
        <f>SUM(G28:G53)</f>
        <v>148417.12000000002</v>
      </c>
      <c r="H54" s="32"/>
      <c r="I54" s="30"/>
      <c r="J54" s="30"/>
      <c r="K54" s="33"/>
      <c r="L54" s="30"/>
      <c r="M54" s="30"/>
      <c r="N54" s="30"/>
      <c r="O54" s="30"/>
      <c r="P54" s="30"/>
      <c r="Q54" s="32"/>
    </row>
    <row r="55" spans="1:17" ht="28.8" x14ac:dyDescent="0.3">
      <c r="A55" s="7">
        <v>187</v>
      </c>
      <c r="B55" s="8" t="s">
        <v>310</v>
      </c>
      <c r="C55" s="12" t="s">
        <v>331</v>
      </c>
      <c r="D55" s="7" t="s">
        <v>29</v>
      </c>
      <c r="E55" s="7" t="s">
        <v>332</v>
      </c>
      <c r="F55" s="1" t="s">
        <v>333</v>
      </c>
      <c r="G55" s="37">
        <v>20.420000000000002</v>
      </c>
      <c r="H55" s="1" t="s">
        <v>334</v>
      </c>
      <c r="I55" s="7" t="s">
        <v>23</v>
      </c>
      <c r="J55" s="7" t="s">
        <v>24</v>
      </c>
      <c r="K55" s="11" t="s">
        <v>25</v>
      </c>
      <c r="L55" s="7"/>
      <c r="M55" s="7"/>
      <c r="N55" s="7"/>
      <c r="O55" s="7"/>
      <c r="P55" s="7"/>
      <c r="Q55" s="1" t="s">
        <v>26</v>
      </c>
    </row>
    <row r="56" spans="1:17" ht="28.8" x14ac:dyDescent="0.3">
      <c r="A56" s="7">
        <v>188</v>
      </c>
      <c r="B56" s="8" t="s">
        <v>324</v>
      </c>
      <c r="C56" s="12" t="s">
        <v>331</v>
      </c>
      <c r="D56" s="7" t="s">
        <v>29</v>
      </c>
      <c r="E56" s="7" t="s">
        <v>322</v>
      </c>
      <c r="F56" s="1" t="s">
        <v>333</v>
      </c>
      <c r="G56" s="37">
        <v>27.09</v>
      </c>
      <c r="H56" s="1" t="s">
        <v>334</v>
      </c>
      <c r="I56" s="7" t="s">
        <v>23</v>
      </c>
      <c r="J56" s="7" t="s">
        <v>24</v>
      </c>
      <c r="K56" s="11" t="s">
        <v>25</v>
      </c>
      <c r="L56" s="7"/>
      <c r="M56" s="7"/>
      <c r="N56" s="7"/>
      <c r="O56" s="7"/>
      <c r="P56" s="7"/>
      <c r="Q56" s="1" t="s">
        <v>26</v>
      </c>
    </row>
    <row r="57" spans="1:17" ht="28.8" x14ac:dyDescent="0.3">
      <c r="A57" s="7">
        <v>197</v>
      </c>
      <c r="B57" s="7" t="s">
        <v>356</v>
      </c>
      <c r="C57" s="12" t="s">
        <v>349</v>
      </c>
      <c r="D57" s="7" t="s">
        <v>356</v>
      </c>
      <c r="E57" s="7" t="s">
        <v>357</v>
      </c>
      <c r="F57" s="1" t="s">
        <v>358</v>
      </c>
      <c r="G57" s="37">
        <v>2572.17</v>
      </c>
      <c r="H57" s="1" t="s">
        <v>359</v>
      </c>
      <c r="I57" s="7" t="s">
        <v>23</v>
      </c>
      <c r="J57" s="7" t="s">
        <v>24</v>
      </c>
      <c r="K57" s="11" t="s">
        <v>25</v>
      </c>
      <c r="L57" s="7"/>
      <c r="M57" s="7"/>
      <c r="N57" s="7"/>
      <c r="O57" s="7" t="s">
        <v>25</v>
      </c>
      <c r="P57" s="7"/>
      <c r="Q57" s="1" t="s">
        <v>26</v>
      </c>
    </row>
    <row r="58" spans="1:17" ht="28.8" x14ac:dyDescent="0.3">
      <c r="A58" s="7">
        <v>211</v>
      </c>
      <c r="B58" s="7" t="s">
        <v>388</v>
      </c>
      <c r="C58" s="9" t="s">
        <v>378</v>
      </c>
      <c r="D58" s="7" t="s">
        <v>388</v>
      </c>
      <c r="E58" s="7" t="s">
        <v>389</v>
      </c>
      <c r="F58" s="1" t="s">
        <v>264</v>
      </c>
      <c r="G58" s="37">
        <v>97.57</v>
      </c>
      <c r="H58" s="1" t="s">
        <v>334</v>
      </c>
      <c r="I58" s="7" t="s">
        <v>23</v>
      </c>
      <c r="J58" s="7" t="s">
        <v>24</v>
      </c>
      <c r="K58" s="11" t="s">
        <v>25</v>
      </c>
      <c r="L58" s="7"/>
      <c r="M58" s="7"/>
      <c r="N58" s="7"/>
      <c r="O58" s="7" t="s">
        <v>25</v>
      </c>
      <c r="P58" s="7"/>
      <c r="Q58" s="1" t="s">
        <v>26</v>
      </c>
    </row>
    <row r="59" spans="1:17" ht="28.8" x14ac:dyDescent="0.3">
      <c r="A59" s="7">
        <v>213</v>
      </c>
      <c r="B59" s="7" t="s">
        <v>393</v>
      </c>
      <c r="C59" s="9" t="s">
        <v>391</v>
      </c>
      <c r="D59" s="7" t="s">
        <v>29</v>
      </c>
      <c r="E59" s="7" t="s">
        <v>394</v>
      </c>
      <c r="F59" s="1" t="s">
        <v>231</v>
      </c>
      <c r="G59" s="37">
        <v>736.5</v>
      </c>
      <c r="H59" s="1" t="s">
        <v>184</v>
      </c>
      <c r="I59" s="7" t="s">
        <v>23</v>
      </c>
      <c r="J59" s="7" t="s">
        <v>24</v>
      </c>
      <c r="K59" s="11" t="s">
        <v>25</v>
      </c>
      <c r="L59" s="7"/>
      <c r="M59" s="7"/>
      <c r="N59" s="7"/>
      <c r="O59" s="7"/>
      <c r="P59" s="7"/>
      <c r="Q59" s="1" t="s">
        <v>26</v>
      </c>
    </row>
    <row r="60" spans="1:17" ht="28.8" x14ac:dyDescent="0.3">
      <c r="A60" s="7">
        <v>214</v>
      </c>
      <c r="B60" s="7" t="s">
        <v>395</v>
      </c>
      <c r="C60" s="9" t="s">
        <v>391</v>
      </c>
      <c r="D60" s="7" t="s">
        <v>29</v>
      </c>
      <c r="E60" s="7" t="s">
        <v>396</v>
      </c>
      <c r="F60" s="1" t="s">
        <v>397</v>
      </c>
      <c r="G60" s="37">
        <v>241.78</v>
      </c>
      <c r="H60" s="43" t="s">
        <v>398</v>
      </c>
      <c r="I60" s="7" t="s">
        <v>23</v>
      </c>
      <c r="J60" s="7" t="s">
        <v>24</v>
      </c>
      <c r="K60" s="11" t="s">
        <v>25</v>
      </c>
      <c r="L60" s="7"/>
      <c r="M60" s="7"/>
      <c r="N60" s="7"/>
      <c r="O60" s="7"/>
      <c r="P60" s="7"/>
      <c r="Q60" s="1" t="s">
        <v>26</v>
      </c>
    </row>
    <row r="61" spans="1:17" x14ac:dyDescent="0.3">
      <c r="A61" s="7"/>
      <c r="B61" s="7"/>
      <c r="C61" s="9"/>
      <c r="D61" s="7"/>
      <c r="E61" s="199" t="s">
        <v>487</v>
      </c>
      <c r="F61" s="200"/>
      <c r="G61" s="18">
        <f>SUM(G55:G60)</f>
        <v>3695.5300000000007</v>
      </c>
      <c r="H61" s="43"/>
      <c r="I61" s="7"/>
      <c r="J61" s="7"/>
      <c r="K61" s="11"/>
      <c r="L61" s="7"/>
      <c r="M61" s="7"/>
      <c r="N61" s="7"/>
      <c r="O61" s="7"/>
      <c r="P61" s="7"/>
      <c r="Q61" s="1"/>
    </row>
    <row r="62" spans="1:17" ht="28.8" x14ac:dyDescent="0.3">
      <c r="A62" s="7">
        <v>217</v>
      </c>
      <c r="B62" s="7" t="s">
        <v>405</v>
      </c>
      <c r="C62" s="9" t="s">
        <v>406</v>
      </c>
      <c r="D62" s="7" t="s">
        <v>405</v>
      </c>
      <c r="E62" s="7" t="s">
        <v>407</v>
      </c>
      <c r="F62" s="43" t="s">
        <v>408</v>
      </c>
      <c r="G62" s="37">
        <v>913.73</v>
      </c>
      <c r="H62" s="43" t="s">
        <v>409</v>
      </c>
      <c r="I62" s="7" t="s">
        <v>23</v>
      </c>
      <c r="J62" s="7" t="s">
        <v>24</v>
      </c>
      <c r="K62" s="11" t="s">
        <v>306</v>
      </c>
      <c r="L62" s="7"/>
      <c r="M62" s="7"/>
      <c r="N62" s="7"/>
      <c r="O62" s="7" t="s">
        <v>306</v>
      </c>
      <c r="P62" s="7"/>
      <c r="Q62" s="1" t="s">
        <v>26</v>
      </c>
    </row>
    <row r="63" spans="1:17" ht="28.8" x14ac:dyDescent="0.3">
      <c r="A63" s="7">
        <v>218</v>
      </c>
      <c r="B63" s="7" t="s">
        <v>395</v>
      </c>
      <c r="C63" s="9" t="s">
        <v>406</v>
      </c>
      <c r="D63" s="7" t="s">
        <v>405</v>
      </c>
      <c r="E63" s="7" t="s">
        <v>410</v>
      </c>
      <c r="F63" s="43" t="s">
        <v>408</v>
      </c>
      <c r="G63" s="37">
        <v>14521.13</v>
      </c>
      <c r="H63" s="43" t="s">
        <v>409</v>
      </c>
      <c r="I63" s="7" t="s">
        <v>23</v>
      </c>
      <c r="J63" s="7" t="s">
        <v>24</v>
      </c>
      <c r="K63" s="11" t="s">
        <v>306</v>
      </c>
      <c r="L63" s="7"/>
      <c r="M63" s="7"/>
      <c r="N63" s="7"/>
      <c r="O63" s="7" t="s">
        <v>306</v>
      </c>
      <c r="P63" s="7"/>
      <c r="Q63" s="1" t="s">
        <v>26</v>
      </c>
    </row>
    <row r="64" spans="1:17" ht="28.8" x14ac:dyDescent="0.3">
      <c r="A64" s="7">
        <v>219</v>
      </c>
      <c r="B64" s="7" t="s">
        <v>411</v>
      </c>
      <c r="C64" s="9" t="s">
        <v>412</v>
      </c>
      <c r="D64" s="7" t="s">
        <v>411</v>
      </c>
      <c r="E64" s="7" t="s">
        <v>413</v>
      </c>
      <c r="F64" s="43" t="s">
        <v>414</v>
      </c>
      <c r="G64" s="37">
        <v>759.6</v>
      </c>
      <c r="H64" s="1" t="s">
        <v>184</v>
      </c>
      <c r="I64" s="7" t="s">
        <v>23</v>
      </c>
      <c r="J64" s="7" t="s">
        <v>24</v>
      </c>
      <c r="K64" s="11" t="s">
        <v>306</v>
      </c>
      <c r="L64" s="7"/>
      <c r="M64" s="7"/>
      <c r="N64" s="7"/>
      <c r="O64" s="7" t="s">
        <v>306</v>
      </c>
      <c r="P64" s="7"/>
      <c r="Q64" s="1" t="s">
        <v>26</v>
      </c>
    </row>
    <row r="65" spans="1:17" ht="28.8" x14ac:dyDescent="0.3">
      <c r="A65" s="7">
        <v>223</v>
      </c>
      <c r="B65" s="7" t="s">
        <v>423</v>
      </c>
      <c r="C65" s="9" t="s">
        <v>424</v>
      </c>
      <c r="D65" s="7" t="s">
        <v>423</v>
      </c>
      <c r="E65" s="7" t="s">
        <v>425</v>
      </c>
      <c r="F65" s="43" t="s">
        <v>512</v>
      </c>
      <c r="G65" s="37">
        <v>360.99</v>
      </c>
      <c r="H65" s="43" t="s">
        <v>426</v>
      </c>
      <c r="I65" s="7" t="s">
        <v>23</v>
      </c>
      <c r="J65" s="7" t="s">
        <v>24</v>
      </c>
      <c r="K65" s="11" t="s">
        <v>25</v>
      </c>
      <c r="L65" s="7"/>
      <c r="M65" s="7"/>
      <c r="N65" s="7"/>
      <c r="O65" s="7" t="s">
        <v>25</v>
      </c>
      <c r="P65" s="7"/>
      <c r="Q65" s="1" t="s">
        <v>427</v>
      </c>
    </row>
    <row r="66" spans="1:17" ht="28.8" x14ac:dyDescent="0.3">
      <c r="A66" s="7">
        <v>226</v>
      </c>
      <c r="B66" s="7" t="s">
        <v>432</v>
      </c>
      <c r="C66" s="9" t="s">
        <v>424</v>
      </c>
      <c r="D66" s="7" t="s">
        <v>432</v>
      </c>
      <c r="E66" s="7" t="s">
        <v>433</v>
      </c>
      <c r="F66" s="43" t="s">
        <v>231</v>
      </c>
      <c r="G66" s="37">
        <v>779.65</v>
      </c>
      <c r="H66" s="43" t="s">
        <v>434</v>
      </c>
      <c r="I66" s="7" t="s">
        <v>23</v>
      </c>
      <c r="J66" s="7" t="s">
        <v>24</v>
      </c>
      <c r="K66" s="11" t="s">
        <v>25</v>
      </c>
      <c r="L66" s="7"/>
      <c r="M66" s="7"/>
      <c r="N66" s="7"/>
      <c r="O66" s="7" t="s">
        <v>25</v>
      </c>
      <c r="P66" s="7"/>
      <c r="Q66" s="1" t="s">
        <v>26</v>
      </c>
    </row>
    <row r="67" spans="1:17" ht="28.8" x14ac:dyDescent="0.3">
      <c r="A67" s="7">
        <v>230</v>
      </c>
      <c r="B67" s="7" t="s">
        <v>444</v>
      </c>
      <c r="C67" s="9" t="s">
        <v>436</v>
      </c>
      <c r="D67" s="7" t="s">
        <v>444</v>
      </c>
      <c r="E67" s="7" t="s">
        <v>445</v>
      </c>
      <c r="F67" s="43" t="s">
        <v>446</v>
      </c>
      <c r="G67" s="37">
        <v>1412.77</v>
      </c>
      <c r="H67" s="43" t="s">
        <v>447</v>
      </c>
      <c r="I67" s="7" t="s">
        <v>23</v>
      </c>
      <c r="J67" s="7" t="s">
        <v>24</v>
      </c>
      <c r="K67" s="11" t="s">
        <v>25</v>
      </c>
      <c r="L67" s="7"/>
      <c r="M67" s="7"/>
      <c r="N67" s="7"/>
      <c r="O67" s="7" t="s">
        <v>25</v>
      </c>
      <c r="P67" s="7"/>
      <c r="Q67" s="1" t="s">
        <v>26</v>
      </c>
    </row>
    <row r="68" spans="1:17" ht="28.8" x14ac:dyDescent="0.3">
      <c r="A68" s="7">
        <v>234</v>
      </c>
      <c r="B68" s="7" t="s">
        <v>458</v>
      </c>
      <c r="C68" s="9" t="s">
        <v>454</v>
      </c>
      <c r="D68" s="7" t="s">
        <v>29</v>
      </c>
      <c r="E68" s="7" t="s">
        <v>455</v>
      </c>
      <c r="F68" s="43" t="s">
        <v>459</v>
      </c>
      <c r="G68" s="37">
        <v>12.68</v>
      </c>
      <c r="H68" s="43" t="s">
        <v>334</v>
      </c>
      <c r="I68" s="7" t="s">
        <v>23</v>
      </c>
      <c r="J68" s="7" t="s">
        <v>24</v>
      </c>
      <c r="K68" s="11" t="s">
        <v>25</v>
      </c>
      <c r="L68" s="7"/>
      <c r="M68" s="7"/>
      <c r="N68" s="7"/>
      <c r="O68" s="7"/>
      <c r="P68" s="7"/>
      <c r="Q68" s="1" t="s">
        <v>26</v>
      </c>
    </row>
    <row r="69" spans="1:17" ht="28.8" x14ac:dyDescent="0.3">
      <c r="A69" s="7">
        <v>236</v>
      </c>
      <c r="B69" s="7" t="s">
        <v>462</v>
      </c>
      <c r="C69" s="9" t="s">
        <v>454</v>
      </c>
      <c r="D69" s="7" t="s">
        <v>29</v>
      </c>
      <c r="E69" s="7" t="s">
        <v>463</v>
      </c>
      <c r="F69" s="43" t="s">
        <v>459</v>
      </c>
      <c r="G69" s="37">
        <v>12.68</v>
      </c>
      <c r="H69" s="43" t="s">
        <v>334</v>
      </c>
      <c r="I69" s="7" t="s">
        <v>23</v>
      </c>
      <c r="J69" s="7" t="s">
        <v>24</v>
      </c>
      <c r="K69" s="11" t="s">
        <v>25</v>
      </c>
      <c r="L69" s="7"/>
      <c r="M69" s="7"/>
      <c r="N69" s="7"/>
      <c r="O69" s="7"/>
      <c r="P69" s="7"/>
      <c r="Q69" s="1" t="s">
        <v>26</v>
      </c>
    </row>
    <row r="70" spans="1:17" ht="28.8" x14ac:dyDescent="0.3">
      <c r="A70" s="7">
        <v>239</v>
      </c>
      <c r="B70" s="7" t="s">
        <v>464</v>
      </c>
      <c r="C70" s="9" t="s">
        <v>454</v>
      </c>
      <c r="D70" s="7" t="s">
        <v>29</v>
      </c>
      <c r="E70" s="7" t="s">
        <v>465</v>
      </c>
      <c r="F70" s="43" t="s">
        <v>459</v>
      </c>
      <c r="G70" s="37">
        <v>5.73</v>
      </c>
      <c r="H70" s="43" t="s">
        <v>334</v>
      </c>
      <c r="I70" s="7" t="s">
        <v>23</v>
      </c>
      <c r="J70" s="7" t="s">
        <v>24</v>
      </c>
      <c r="K70" s="11" t="s">
        <v>25</v>
      </c>
      <c r="L70" s="7"/>
      <c r="M70" s="7"/>
      <c r="N70" s="7"/>
      <c r="O70" s="7"/>
      <c r="P70" s="7"/>
      <c r="Q70" s="1" t="s">
        <v>26</v>
      </c>
    </row>
    <row r="71" spans="1:17" ht="28.8" x14ac:dyDescent="0.3">
      <c r="A71" s="7">
        <v>241</v>
      </c>
      <c r="B71" s="7" t="s">
        <v>466</v>
      </c>
      <c r="C71" s="9" t="s">
        <v>454</v>
      </c>
      <c r="D71" s="7" t="s">
        <v>29</v>
      </c>
      <c r="E71" s="7" t="s">
        <v>467</v>
      </c>
      <c r="F71" s="43" t="s">
        <v>459</v>
      </c>
      <c r="G71" s="37">
        <v>24.96</v>
      </c>
      <c r="H71" s="43" t="s">
        <v>334</v>
      </c>
      <c r="I71" s="7" t="s">
        <v>23</v>
      </c>
      <c r="J71" s="7" t="s">
        <v>24</v>
      </c>
      <c r="K71" s="11" t="s">
        <v>25</v>
      </c>
      <c r="L71" s="7"/>
      <c r="M71" s="7"/>
      <c r="N71" s="7"/>
      <c r="O71" s="7"/>
      <c r="P71" s="7"/>
      <c r="Q71" s="1" t="s">
        <v>26</v>
      </c>
    </row>
    <row r="72" spans="1:17" ht="28.8" x14ac:dyDescent="0.3">
      <c r="A72" s="7">
        <v>243</v>
      </c>
      <c r="B72" s="7" t="s">
        <v>470</v>
      </c>
      <c r="C72" s="9" t="s">
        <v>454</v>
      </c>
      <c r="D72" s="7" t="s">
        <v>29</v>
      </c>
      <c r="E72" s="7" t="s">
        <v>471</v>
      </c>
      <c r="F72" s="43" t="s">
        <v>459</v>
      </c>
      <c r="G72" s="37">
        <v>12.26</v>
      </c>
      <c r="H72" s="43" t="s">
        <v>334</v>
      </c>
      <c r="I72" s="7" t="s">
        <v>23</v>
      </c>
      <c r="J72" s="7" t="s">
        <v>24</v>
      </c>
      <c r="K72" s="11" t="s">
        <v>25</v>
      </c>
      <c r="L72" s="7"/>
      <c r="M72" s="7"/>
      <c r="N72" s="7"/>
      <c r="O72" s="7"/>
      <c r="P72" s="7"/>
      <c r="Q72" s="1" t="s">
        <v>26</v>
      </c>
    </row>
    <row r="73" spans="1:17" x14ac:dyDescent="0.3">
      <c r="A73" s="7"/>
      <c r="B73" s="7"/>
      <c r="C73" s="9"/>
      <c r="D73" s="7"/>
      <c r="E73" s="7"/>
      <c r="F73" s="43"/>
      <c r="G73" s="37"/>
      <c r="H73" s="43"/>
      <c r="I73" s="7"/>
      <c r="J73" s="7"/>
      <c r="K73" s="11"/>
      <c r="L73" s="7"/>
      <c r="M73" s="7"/>
      <c r="N73" s="7"/>
      <c r="O73" s="7"/>
      <c r="P73" s="7"/>
      <c r="Q73" s="1"/>
    </row>
    <row r="74" spans="1:17" x14ac:dyDescent="0.3">
      <c r="C74" s="60"/>
      <c r="E74" s="199" t="s">
        <v>488</v>
      </c>
      <c r="F74" s="200"/>
      <c r="G74" s="18">
        <f>SUM(G62:G73)</f>
        <v>18816.18</v>
      </c>
      <c r="H74" s="43"/>
      <c r="I74" s="7"/>
      <c r="J74" s="7"/>
      <c r="K74" s="11"/>
      <c r="L74" s="7"/>
      <c r="M74" s="7"/>
      <c r="N74" s="7"/>
      <c r="O74" s="7"/>
      <c r="P74" s="7"/>
      <c r="Q74" s="1"/>
    </row>
    <row r="75" spans="1:17" ht="8.4" customHeight="1" x14ac:dyDescent="0.3">
      <c r="C75" s="60"/>
      <c r="F75" s="46"/>
      <c r="H75" s="46"/>
      <c r="Q75" s="47"/>
    </row>
    <row r="76" spans="1:17" ht="15" thickBot="1" x14ac:dyDescent="0.35">
      <c r="B76" s="201" t="s">
        <v>511</v>
      </c>
      <c r="C76" s="201"/>
      <c r="D76" s="201"/>
      <c r="E76" s="201"/>
      <c r="F76" s="201"/>
      <c r="G76" s="61">
        <f>G74+G61+G54+G27</f>
        <v>200824.12000000002</v>
      </c>
      <c r="H76" s="46"/>
      <c r="Q76" s="47"/>
    </row>
    <row r="77" spans="1:17" ht="6.6" customHeight="1" thickTop="1" x14ac:dyDescent="0.3">
      <c r="C77" s="60"/>
      <c r="F77" s="46"/>
      <c r="H77" s="46"/>
      <c r="Q77" s="47"/>
    </row>
    <row r="78" spans="1:17" x14ac:dyDescent="0.3">
      <c r="B78" t="s">
        <v>11</v>
      </c>
      <c r="C78" t="s">
        <v>476</v>
      </c>
    </row>
    <row r="79" spans="1:17" x14ac:dyDescent="0.3">
      <c r="B79" t="s">
        <v>12</v>
      </c>
      <c r="C79" t="s">
        <v>477</v>
      </c>
    </row>
    <row r="80" spans="1:17" x14ac:dyDescent="0.3">
      <c r="B80" t="s">
        <v>13</v>
      </c>
      <c r="C80" t="s">
        <v>478</v>
      </c>
    </row>
    <row r="81" spans="2:3" x14ac:dyDescent="0.3">
      <c r="B81" t="s">
        <v>14</v>
      </c>
      <c r="C81" t="s">
        <v>479</v>
      </c>
    </row>
    <row r="82" spans="2:3" x14ac:dyDescent="0.3">
      <c r="B82" t="s">
        <v>15</v>
      </c>
      <c r="C82" t="s">
        <v>480</v>
      </c>
    </row>
    <row r="83" spans="2:3" x14ac:dyDescent="0.3">
      <c r="B83" t="s">
        <v>16</v>
      </c>
      <c r="C83" t="s">
        <v>299</v>
      </c>
    </row>
  </sheetData>
  <autoFilter ref="A3:Q83" xr:uid="{00000000-0009-0000-0000-000004000000}"/>
  <mergeCells count="10">
    <mergeCell ref="E54:F54"/>
    <mergeCell ref="E61:F61"/>
    <mergeCell ref="E74:F74"/>
    <mergeCell ref="B76:F76"/>
    <mergeCell ref="A1:P1"/>
    <mergeCell ref="A2:A3"/>
    <mergeCell ref="B2:B3"/>
    <mergeCell ref="C2:C3"/>
    <mergeCell ref="D2:G2"/>
    <mergeCell ref="E27:F27"/>
  </mergeCells>
  <pageMargins left="0.70866141732283472" right="0.70866141732283472" top="0.74803149606299213" bottom="0.74803149606299213" header="0.31496062992125984" footer="0.31496062992125984"/>
  <pageSetup paperSize="9" scale="67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12"/>
  <sheetViews>
    <sheetView zoomScale="80" zoomScaleNormal="80" workbookViewId="0">
      <pane ySplit="3" topLeftCell="A4" activePane="bottomLeft" state="frozen"/>
      <selection pane="bottomLeft" activeCell="J19" sqref="J19"/>
    </sheetView>
  </sheetViews>
  <sheetFormatPr defaultRowHeight="14.4" x14ac:dyDescent="0.3"/>
  <cols>
    <col min="2" max="2" width="11.5546875" bestFit="1" customWidth="1"/>
    <col min="3" max="3" width="16.88671875" customWidth="1"/>
    <col min="4" max="4" width="11.6640625" customWidth="1"/>
    <col min="5" max="5" width="18.6640625" bestFit="1" customWidth="1"/>
    <col min="6" max="6" width="14.5546875" customWidth="1"/>
    <col min="7" max="7" width="13.6640625" style="48" bestFit="1" customWidth="1"/>
    <col min="8" max="8" width="18.33203125" customWidth="1"/>
    <col min="9" max="9" width="14.33203125" customWidth="1"/>
    <col min="10" max="10" width="14.109375" customWidth="1"/>
    <col min="11" max="11" width="3.6640625" style="35" customWidth="1"/>
    <col min="12" max="12" width="4.33203125" customWidth="1"/>
    <col min="13" max="13" width="4.44140625" customWidth="1"/>
    <col min="14" max="14" width="4.109375" customWidth="1"/>
    <col min="15" max="15" width="3.88671875" customWidth="1"/>
    <col min="16" max="16" width="4.6640625" customWidth="1"/>
    <col min="17" max="17" width="27" customWidth="1"/>
  </cols>
  <sheetData>
    <row r="1" spans="1:17" ht="39.6" customHeight="1" x14ac:dyDescent="0.3">
      <c r="A1" s="202" t="s">
        <v>514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4"/>
      <c r="Q1" s="1"/>
    </row>
    <row r="2" spans="1:17" x14ac:dyDescent="0.3">
      <c r="A2" s="194" t="s">
        <v>0</v>
      </c>
      <c r="B2" s="205" t="s">
        <v>1</v>
      </c>
      <c r="C2" s="206" t="s">
        <v>2</v>
      </c>
      <c r="D2" s="207" t="s">
        <v>3</v>
      </c>
      <c r="E2" s="207"/>
      <c r="F2" s="207"/>
      <c r="G2" s="207"/>
      <c r="K2" s="2"/>
      <c r="L2" s="3"/>
      <c r="M2" s="3"/>
      <c r="N2" s="3"/>
      <c r="O2" s="3"/>
      <c r="P2" s="3"/>
      <c r="Q2" s="1"/>
    </row>
    <row r="3" spans="1:17" ht="90.6" x14ac:dyDescent="0.3">
      <c r="A3" s="194"/>
      <c r="B3" s="205"/>
      <c r="C3" s="206"/>
      <c r="D3" s="4" t="s">
        <v>4</v>
      </c>
      <c r="E3" s="4" t="s">
        <v>5</v>
      </c>
      <c r="F3" s="4" t="s">
        <v>6</v>
      </c>
      <c r="G3" s="5" t="s">
        <v>7</v>
      </c>
      <c r="H3" s="6" t="s">
        <v>8</v>
      </c>
      <c r="I3" s="6" t="s">
        <v>9</v>
      </c>
      <c r="J3" s="6" t="s">
        <v>10</v>
      </c>
      <c r="K3" s="2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6" t="s">
        <v>17</v>
      </c>
    </row>
    <row r="4" spans="1:17" ht="43.2" x14ac:dyDescent="0.3">
      <c r="A4" s="13">
        <v>107</v>
      </c>
      <c r="B4" s="13" t="s">
        <v>141</v>
      </c>
      <c r="C4" s="14" t="s">
        <v>132</v>
      </c>
      <c r="D4" s="13" t="s">
        <v>141</v>
      </c>
      <c r="E4" s="16" t="s">
        <v>149</v>
      </c>
      <c r="F4" s="16" t="s">
        <v>150</v>
      </c>
      <c r="G4" s="18">
        <v>270000</v>
      </c>
      <c r="H4" s="16" t="s">
        <v>151</v>
      </c>
      <c r="I4" s="16" t="s">
        <v>152</v>
      </c>
      <c r="J4" s="13" t="s">
        <v>153</v>
      </c>
      <c r="K4" s="17" t="s">
        <v>25</v>
      </c>
      <c r="L4" s="13"/>
      <c r="M4" s="13"/>
      <c r="N4" s="13"/>
      <c r="O4" s="13" t="s">
        <v>25</v>
      </c>
      <c r="P4" s="13"/>
      <c r="Q4" s="16" t="s">
        <v>154</v>
      </c>
    </row>
    <row r="5" spans="1:17" x14ac:dyDescent="0.3">
      <c r="A5" s="7"/>
      <c r="B5" s="7"/>
      <c r="C5" s="12"/>
      <c r="D5" s="9"/>
      <c r="E5" s="7"/>
      <c r="F5" s="1"/>
      <c r="G5" s="10"/>
      <c r="H5" s="1"/>
      <c r="I5" s="7"/>
      <c r="J5" s="7"/>
      <c r="K5" s="11"/>
      <c r="L5" s="7"/>
      <c r="M5" s="7"/>
      <c r="N5" s="7"/>
      <c r="O5" s="7"/>
      <c r="P5" s="7"/>
      <c r="Q5" s="1"/>
    </row>
    <row r="6" spans="1:17" x14ac:dyDescent="0.3">
      <c r="A6" s="7"/>
      <c r="B6" s="7"/>
      <c r="C6" s="12"/>
      <c r="D6" s="9"/>
      <c r="E6" s="7"/>
      <c r="F6" s="1"/>
      <c r="G6" s="10"/>
      <c r="H6" s="1"/>
      <c r="I6" s="7"/>
      <c r="J6" s="7"/>
      <c r="K6" s="11"/>
      <c r="L6" s="7"/>
      <c r="M6" s="7"/>
      <c r="N6" s="7"/>
      <c r="O6" s="7"/>
      <c r="P6" s="7"/>
      <c r="Q6" s="1"/>
    </row>
    <row r="7" spans="1:17" x14ac:dyDescent="0.3">
      <c r="B7" t="s">
        <v>11</v>
      </c>
      <c r="C7" t="s">
        <v>476</v>
      </c>
    </row>
    <row r="8" spans="1:17" x14ac:dyDescent="0.3">
      <c r="B8" t="s">
        <v>12</v>
      </c>
      <c r="C8" t="s">
        <v>477</v>
      </c>
    </row>
    <row r="9" spans="1:17" x14ac:dyDescent="0.3">
      <c r="B9" t="s">
        <v>13</v>
      </c>
      <c r="C9" t="s">
        <v>478</v>
      </c>
    </row>
    <row r="10" spans="1:17" x14ac:dyDescent="0.3">
      <c r="B10" t="s">
        <v>14</v>
      </c>
      <c r="C10" t="s">
        <v>479</v>
      </c>
    </row>
    <row r="11" spans="1:17" x14ac:dyDescent="0.3">
      <c r="B11" t="s">
        <v>15</v>
      </c>
      <c r="C11" t="s">
        <v>480</v>
      </c>
    </row>
    <row r="12" spans="1:17" x14ac:dyDescent="0.3">
      <c r="B12" t="s">
        <v>16</v>
      </c>
      <c r="C12" t="s">
        <v>299</v>
      </c>
    </row>
  </sheetData>
  <autoFilter ref="A3:Q6" xr:uid="{00000000-0009-0000-0000-000005000000}"/>
  <mergeCells count="5">
    <mergeCell ref="A1:P1"/>
    <mergeCell ref="A2:A3"/>
    <mergeCell ref="B2:B3"/>
    <mergeCell ref="C2:C3"/>
    <mergeCell ref="D2:G2"/>
  </mergeCells>
  <pageMargins left="0.70866141732283472" right="0.70866141732283472" top="0.74803149606299213" bottom="0.74803149606299213" header="0.31496062992125984" footer="0.31496062992125984"/>
  <pageSetup paperSize="9" scale="67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4C5BD-EE15-4D06-B09F-62A696B68792}">
  <sheetPr>
    <tabColor theme="5"/>
    <pageSetUpPr fitToPage="1"/>
  </sheetPr>
  <dimension ref="A1:Q65"/>
  <sheetViews>
    <sheetView zoomScaleNormal="100" workbookViewId="0">
      <pane ySplit="3" topLeftCell="A57" activePane="bottomLeft" state="frozen"/>
      <selection pane="bottomLeft" activeCell="U1" sqref="U1"/>
    </sheetView>
  </sheetViews>
  <sheetFormatPr defaultRowHeight="14.4" x14ac:dyDescent="0.3"/>
  <cols>
    <col min="2" max="2" width="10.6640625" bestFit="1" customWidth="1"/>
    <col min="3" max="3" width="10.33203125" customWidth="1"/>
    <col min="6" max="6" width="11.33203125" customWidth="1"/>
    <col min="7" max="7" width="12.88671875" bestFit="1" customWidth="1"/>
    <col min="8" max="8" width="18.33203125" customWidth="1"/>
    <col min="9" max="9" width="14.33203125" customWidth="1"/>
    <col min="10" max="10" width="13" customWidth="1"/>
    <col min="11" max="11" width="3.6640625" style="35" customWidth="1"/>
    <col min="12" max="12" width="4.33203125" customWidth="1"/>
    <col min="13" max="13" width="4.44140625" customWidth="1"/>
    <col min="14" max="14" width="4.109375" customWidth="1"/>
    <col min="15" max="15" width="3.88671875" customWidth="1"/>
    <col min="16" max="16" width="4.6640625" customWidth="1"/>
    <col min="17" max="17" width="27" customWidth="1"/>
  </cols>
  <sheetData>
    <row r="1" spans="1:17" ht="75.75" customHeight="1" x14ac:dyDescent="0.3">
      <c r="A1" s="202" t="s">
        <v>745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4"/>
      <c r="Q1" s="1"/>
    </row>
    <row r="2" spans="1:17" x14ac:dyDescent="0.3">
      <c r="A2" s="194" t="s">
        <v>0</v>
      </c>
      <c r="B2" s="205" t="s">
        <v>1</v>
      </c>
      <c r="C2" s="206" t="s">
        <v>2</v>
      </c>
      <c r="D2" s="207" t="s">
        <v>3</v>
      </c>
      <c r="E2" s="207"/>
      <c r="F2" s="207"/>
      <c r="G2" s="207"/>
      <c r="K2" s="2"/>
      <c r="L2" s="3"/>
      <c r="M2" s="3"/>
      <c r="N2" s="3"/>
      <c r="O2" s="3"/>
      <c r="P2" s="3"/>
      <c r="Q2" s="1"/>
    </row>
    <row r="3" spans="1:17" ht="97.2" x14ac:dyDescent="0.3">
      <c r="A3" s="194"/>
      <c r="B3" s="205"/>
      <c r="C3" s="206"/>
      <c r="D3" s="4" t="s">
        <v>4</v>
      </c>
      <c r="E3" s="4" t="s">
        <v>746</v>
      </c>
      <c r="F3" s="4" t="s">
        <v>6</v>
      </c>
      <c r="G3" s="113" t="s">
        <v>7</v>
      </c>
      <c r="H3" s="6" t="s">
        <v>8</v>
      </c>
      <c r="I3" s="6" t="s">
        <v>9</v>
      </c>
      <c r="J3" s="6" t="s">
        <v>10</v>
      </c>
      <c r="K3" s="2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6" t="s">
        <v>17</v>
      </c>
    </row>
    <row r="4" spans="1:17" x14ac:dyDescent="0.3">
      <c r="A4" s="2"/>
      <c r="B4" s="62"/>
      <c r="C4" s="63"/>
      <c r="D4" s="4"/>
      <c r="E4" s="4"/>
      <c r="F4" s="4"/>
      <c r="G4" s="114">
        <v>10998668</v>
      </c>
      <c r="H4" s="6" t="s">
        <v>747</v>
      </c>
      <c r="I4" s="6"/>
      <c r="J4" s="6" t="s">
        <v>24</v>
      </c>
      <c r="K4" s="2"/>
      <c r="L4" s="3"/>
      <c r="M4" s="3"/>
      <c r="N4" s="3"/>
      <c r="O4" s="3"/>
      <c r="P4" s="3"/>
      <c r="Q4" s="6" t="s">
        <v>748</v>
      </c>
    </row>
    <row r="5" spans="1:17" ht="28.8" x14ac:dyDescent="0.3">
      <c r="A5" s="7">
        <v>1</v>
      </c>
      <c r="B5" s="7" t="s">
        <v>749</v>
      </c>
      <c r="C5" s="8"/>
      <c r="D5" s="115" t="s">
        <v>750</v>
      </c>
      <c r="E5" s="7"/>
      <c r="F5" s="7" t="s">
        <v>31</v>
      </c>
      <c r="G5" s="116">
        <v>9597.4699999999993</v>
      </c>
      <c r="H5" s="1" t="s">
        <v>22</v>
      </c>
      <c r="I5" s="7" t="s">
        <v>23</v>
      </c>
      <c r="J5" s="7" t="s">
        <v>24</v>
      </c>
      <c r="K5" s="11" t="s">
        <v>25</v>
      </c>
      <c r="L5" s="7"/>
      <c r="M5" s="7"/>
      <c r="N5" s="7"/>
      <c r="O5" s="7" t="s">
        <v>25</v>
      </c>
      <c r="P5" s="7" t="s">
        <v>25</v>
      </c>
      <c r="Q5" s="1" t="s">
        <v>26</v>
      </c>
    </row>
    <row r="6" spans="1:17" ht="28.8" x14ac:dyDescent="0.3">
      <c r="A6" s="7">
        <v>2</v>
      </c>
      <c r="B6" t="s">
        <v>751</v>
      </c>
      <c r="C6" s="8"/>
      <c r="D6" s="115" t="s">
        <v>750</v>
      </c>
      <c r="E6" s="7"/>
      <c r="F6" s="7" t="s">
        <v>54</v>
      </c>
      <c r="G6" s="117">
        <v>904.86</v>
      </c>
      <c r="H6" s="1" t="s">
        <v>22</v>
      </c>
      <c r="I6" s="7" t="s">
        <v>23</v>
      </c>
      <c r="J6" s="7" t="s">
        <v>24</v>
      </c>
      <c r="K6" s="11" t="s">
        <v>25</v>
      </c>
      <c r="L6" s="7"/>
      <c r="M6" s="7"/>
      <c r="N6" s="7"/>
      <c r="O6" s="7" t="s">
        <v>25</v>
      </c>
      <c r="P6" s="7" t="s">
        <v>25</v>
      </c>
      <c r="Q6" s="1" t="s">
        <v>26</v>
      </c>
    </row>
    <row r="7" spans="1:17" ht="28.8" x14ac:dyDescent="0.3">
      <c r="A7" s="7">
        <v>3</v>
      </c>
      <c r="B7" s="8" t="s">
        <v>752</v>
      </c>
      <c r="C7" s="8"/>
      <c r="D7" s="115" t="s">
        <v>750</v>
      </c>
      <c r="E7" s="7"/>
      <c r="F7" s="7" t="s">
        <v>31</v>
      </c>
      <c r="G7" s="116">
        <v>1405.06</v>
      </c>
      <c r="H7" s="1" t="s">
        <v>22</v>
      </c>
      <c r="I7" s="7" t="s">
        <v>23</v>
      </c>
      <c r="J7" s="7" t="s">
        <v>24</v>
      </c>
      <c r="K7" s="11" t="s">
        <v>25</v>
      </c>
      <c r="L7" s="7"/>
      <c r="M7" s="7"/>
      <c r="N7" s="7"/>
      <c r="O7" s="7" t="s">
        <v>25</v>
      </c>
      <c r="P7" s="7" t="s">
        <v>25</v>
      </c>
      <c r="Q7" s="1" t="s">
        <v>26</v>
      </c>
    </row>
    <row r="8" spans="1:17" ht="28.8" x14ac:dyDescent="0.3">
      <c r="A8" s="7">
        <v>4</v>
      </c>
      <c r="B8" s="8" t="s">
        <v>751</v>
      </c>
      <c r="C8" s="8"/>
      <c r="D8" s="115" t="s">
        <v>750</v>
      </c>
      <c r="E8" s="7"/>
      <c r="F8" s="7" t="s">
        <v>31</v>
      </c>
      <c r="G8" s="116">
        <v>701803.8</v>
      </c>
      <c r="H8" s="1" t="s">
        <v>22</v>
      </c>
      <c r="I8" s="7" t="s">
        <v>23</v>
      </c>
      <c r="J8" s="7" t="s">
        <v>24</v>
      </c>
      <c r="K8" s="11" t="s">
        <v>25</v>
      </c>
      <c r="L8" s="7"/>
      <c r="M8" s="7"/>
      <c r="N8" s="7"/>
      <c r="O8" s="7" t="s">
        <v>25</v>
      </c>
      <c r="P8" s="7" t="s">
        <v>25</v>
      </c>
      <c r="Q8" s="1" t="s">
        <v>26</v>
      </c>
    </row>
    <row r="9" spans="1:17" ht="15" customHeight="1" x14ac:dyDescent="0.3">
      <c r="A9" s="7">
        <v>5</v>
      </c>
      <c r="B9" s="8" t="s">
        <v>753</v>
      </c>
      <c r="C9" s="8"/>
      <c r="D9" s="115" t="s">
        <v>754</v>
      </c>
      <c r="E9" s="7"/>
      <c r="F9" s="7" t="s">
        <v>31</v>
      </c>
      <c r="G9" s="116">
        <v>61074.92</v>
      </c>
      <c r="H9" s="1" t="s">
        <v>22</v>
      </c>
      <c r="I9" s="7" t="s">
        <v>23</v>
      </c>
      <c r="J9" s="7" t="s">
        <v>24</v>
      </c>
      <c r="K9" s="11" t="s">
        <v>25</v>
      </c>
      <c r="L9" s="7"/>
      <c r="M9" s="7"/>
      <c r="N9" s="7"/>
      <c r="O9" s="7" t="s">
        <v>25</v>
      </c>
      <c r="P9" s="7"/>
      <c r="Q9" s="1" t="s">
        <v>26</v>
      </c>
    </row>
    <row r="10" spans="1:17" ht="15" customHeight="1" x14ac:dyDescent="0.3">
      <c r="A10" s="7">
        <v>6</v>
      </c>
      <c r="B10" s="8" t="s">
        <v>755</v>
      </c>
      <c r="C10" s="8"/>
      <c r="D10" s="118" t="s">
        <v>754</v>
      </c>
      <c r="E10" s="7"/>
      <c r="F10" s="7" t="s">
        <v>31</v>
      </c>
      <c r="G10" s="117">
        <v>225.18</v>
      </c>
      <c r="H10" s="1" t="s">
        <v>22</v>
      </c>
      <c r="I10" s="7" t="s">
        <v>23</v>
      </c>
      <c r="J10" s="7" t="s">
        <v>24</v>
      </c>
      <c r="K10" s="11" t="s">
        <v>25</v>
      </c>
      <c r="L10" s="7"/>
      <c r="M10" s="7"/>
      <c r="N10" s="7"/>
      <c r="O10" s="7" t="s">
        <v>25</v>
      </c>
      <c r="P10" s="7"/>
      <c r="Q10" s="1" t="s">
        <v>26</v>
      </c>
    </row>
    <row r="11" spans="1:17" ht="50.25" customHeight="1" x14ac:dyDescent="0.3">
      <c r="A11" s="7">
        <v>7</v>
      </c>
      <c r="B11" s="8" t="s">
        <v>756</v>
      </c>
      <c r="C11" s="7"/>
      <c r="D11" s="118" t="s">
        <v>754</v>
      </c>
      <c r="E11" s="7"/>
      <c r="F11" s="7" t="s">
        <v>54</v>
      </c>
      <c r="G11" s="116">
        <v>3424.34</v>
      </c>
      <c r="H11" s="1" t="s">
        <v>22</v>
      </c>
      <c r="I11" s="7" t="s">
        <v>23</v>
      </c>
      <c r="J11" s="7" t="s">
        <v>24</v>
      </c>
      <c r="K11" s="11" t="s">
        <v>25</v>
      </c>
      <c r="L11" s="7"/>
      <c r="M11" s="7"/>
      <c r="N11" s="7"/>
      <c r="O11" s="7" t="s">
        <v>25</v>
      </c>
      <c r="P11" s="7"/>
      <c r="Q11" s="1" t="s">
        <v>26</v>
      </c>
    </row>
    <row r="12" spans="1:17" ht="30" customHeight="1" x14ac:dyDescent="0.3">
      <c r="A12" s="7">
        <v>8</v>
      </c>
      <c r="B12" s="8" t="s">
        <v>757</v>
      </c>
      <c r="C12" s="7"/>
      <c r="D12" s="118" t="s">
        <v>754</v>
      </c>
      <c r="E12" s="7"/>
      <c r="F12" s="7" t="s">
        <v>31</v>
      </c>
      <c r="G12" s="116">
        <v>853924.65</v>
      </c>
      <c r="H12" s="1" t="s">
        <v>22</v>
      </c>
      <c r="I12" s="7" t="s">
        <v>23</v>
      </c>
      <c r="J12" s="7" t="s">
        <v>24</v>
      </c>
      <c r="K12" s="11" t="s">
        <v>25</v>
      </c>
      <c r="L12" s="7"/>
      <c r="M12" s="7"/>
      <c r="N12" s="7"/>
      <c r="O12" s="7" t="s">
        <v>25</v>
      </c>
      <c r="P12" s="7"/>
      <c r="Q12" s="1" t="s">
        <v>26</v>
      </c>
    </row>
    <row r="13" spans="1:17" ht="30.75" customHeight="1" x14ac:dyDescent="0.3">
      <c r="A13" s="7">
        <v>9</v>
      </c>
      <c r="B13" s="8" t="s">
        <v>757</v>
      </c>
      <c r="C13" s="7"/>
      <c r="D13" s="118" t="s">
        <v>758</v>
      </c>
      <c r="E13" s="7"/>
      <c r="F13" s="7" t="s">
        <v>54</v>
      </c>
      <c r="G13" s="116">
        <v>3295.66</v>
      </c>
      <c r="H13" s="1" t="s">
        <v>22</v>
      </c>
      <c r="I13" s="7" t="s">
        <v>23</v>
      </c>
      <c r="J13" s="7" t="s">
        <v>24</v>
      </c>
      <c r="K13" s="11" t="s">
        <v>25</v>
      </c>
      <c r="L13" s="7"/>
      <c r="M13" s="7"/>
      <c r="N13" s="7"/>
      <c r="O13" s="7" t="s">
        <v>25</v>
      </c>
      <c r="P13" s="7"/>
      <c r="Q13" s="1" t="s">
        <v>26</v>
      </c>
    </row>
    <row r="14" spans="1:17" ht="30" customHeight="1" x14ac:dyDescent="0.3">
      <c r="A14" s="7">
        <v>10</v>
      </c>
      <c r="B14" s="8" t="s">
        <v>759</v>
      </c>
      <c r="C14" s="7"/>
      <c r="D14" s="118" t="s">
        <v>758</v>
      </c>
      <c r="E14" s="7"/>
      <c r="F14" s="7" t="s">
        <v>31</v>
      </c>
      <c r="G14" s="116">
        <v>3472.7</v>
      </c>
      <c r="H14" s="1" t="s">
        <v>22</v>
      </c>
      <c r="I14" s="7" t="s">
        <v>23</v>
      </c>
      <c r="J14" s="7" t="s">
        <v>24</v>
      </c>
      <c r="K14" s="11" t="s">
        <v>25</v>
      </c>
      <c r="L14" s="7"/>
      <c r="M14" s="7"/>
      <c r="N14" s="7"/>
      <c r="O14" s="7" t="s">
        <v>25</v>
      </c>
      <c r="P14" s="7"/>
      <c r="Q14" s="1" t="s">
        <v>26</v>
      </c>
    </row>
    <row r="15" spans="1:17" ht="32.25" customHeight="1" x14ac:dyDescent="0.3">
      <c r="A15" s="7">
        <v>11</v>
      </c>
      <c r="B15" s="8" t="s">
        <v>760</v>
      </c>
      <c r="C15" s="7"/>
      <c r="D15" s="118" t="s">
        <v>758</v>
      </c>
      <c r="E15" s="7"/>
      <c r="F15" s="7" t="s">
        <v>31</v>
      </c>
      <c r="G15" s="116">
        <v>701552.66</v>
      </c>
      <c r="H15" s="1" t="s">
        <v>22</v>
      </c>
      <c r="I15" s="7" t="s">
        <v>23</v>
      </c>
      <c r="J15" s="7" t="s">
        <v>24</v>
      </c>
      <c r="K15" s="11" t="s">
        <v>25</v>
      </c>
      <c r="L15" s="7"/>
      <c r="M15" s="7"/>
      <c r="N15" s="7"/>
      <c r="O15" s="7" t="s">
        <v>25</v>
      </c>
      <c r="P15" s="7"/>
      <c r="Q15" s="1" t="s">
        <v>26</v>
      </c>
    </row>
    <row r="16" spans="1:17" ht="28.8" x14ac:dyDescent="0.3">
      <c r="A16" s="7">
        <v>12</v>
      </c>
      <c r="B16" s="8" t="s">
        <v>759</v>
      </c>
      <c r="C16" s="7"/>
      <c r="D16" s="115" t="s">
        <v>761</v>
      </c>
      <c r="E16" s="7"/>
      <c r="F16" s="1" t="s">
        <v>21</v>
      </c>
      <c r="G16" s="116">
        <v>79314.45</v>
      </c>
      <c r="H16" s="1" t="s">
        <v>22</v>
      </c>
      <c r="I16" s="7" t="s">
        <v>23</v>
      </c>
      <c r="J16" s="7" t="s">
        <v>24</v>
      </c>
      <c r="K16" s="11" t="s">
        <v>25</v>
      </c>
      <c r="L16" s="7"/>
      <c r="M16" s="7"/>
      <c r="N16" s="7"/>
      <c r="O16" s="7" t="s">
        <v>25</v>
      </c>
      <c r="P16" s="7"/>
      <c r="Q16" s="1" t="s">
        <v>26</v>
      </c>
    </row>
    <row r="17" spans="1:17" ht="28.8" x14ac:dyDescent="0.3">
      <c r="A17" s="7">
        <v>13</v>
      </c>
      <c r="B17" s="8" t="s">
        <v>762</v>
      </c>
      <c r="C17" s="7"/>
      <c r="D17" s="119" t="s">
        <v>761</v>
      </c>
      <c r="E17" s="7"/>
      <c r="F17" s="7" t="s">
        <v>54</v>
      </c>
      <c r="G17" s="116">
        <v>2496.0700000000002</v>
      </c>
      <c r="H17" s="1" t="s">
        <v>22</v>
      </c>
      <c r="I17" s="7" t="s">
        <v>23</v>
      </c>
      <c r="J17" s="7" t="s">
        <v>24</v>
      </c>
      <c r="K17" s="11" t="s">
        <v>25</v>
      </c>
      <c r="L17" s="7"/>
      <c r="M17" s="7"/>
      <c r="N17" s="7"/>
      <c r="O17" s="7" t="s">
        <v>25</v>
      </c>
      <c r="P17" s="7"/>
      <c r="Q17" s="1" t="s">
        <v>26</v>
      </c>
    </row>
    <row r="18" spans="1:17" ht="28.8" x14ac:dyDescent="0.3">
      <c r="A18" s="7">
        <v>16</v>
      </c>
      <c r="B18" s="8" t="s">
        <v>763</v>
      </c>
      <c r="C18" s="7"/>
      <c r="D18" s="119" t="s">
        <v>764</v>
      </c>
      <c r="E18" s="7"/>
      <c r="F18" s="7" t="s">
        <v>31</v>
      </c>
      <c r="G18" s="116">
        <v>176.61</v>
      </c>
      <c r="H18" s="1" t="s">
        <v>22</v>
      </c>
      <c r="I18" s="7" t="s">
        <v>23</v>
      </c>
      <c r="J18" s="7" t="s">
        <v>24</v>
      </c>
      <c r="K18" s="11" t="s">
        <v>25</v>
      </c>
      <c r="L18" s="7"/>
      <c r="M18" s="7"/>
      <c r="N18" s="7"/>
      <c r="O18" s="7" t="s">
        <v>25</v>
      </c>
      <c r="P18" s="7"/>
      <c r="Q18" s="1" t="s">
        <v>26</v>
      </c>
    </row>
    <row r="19" spans="1:17" ht="28.8" x14ac:dyDescent="0.3">
      <c r="A19" s="7">
        <v>17</v>
      </c>
      <c r="B19" s="8" t="s">
        <v>765</v>
      </c>
      <c r="C19" s="7"/>
      <c r="D19" s="119" t="s">
        <v>764</v>
      </c>
      <c r="E19" s="7"/>
      <c r="F19" s="7" t="s">
        <v>31</v>
      </c>
      <c r="G19" s="116">
        <v>335.91</v>
      </c>
      <c r="H19" s="1" t="s">
        <v>22</v>
      </c>
      <c r="I19" s="7" t="s">
        <v>23</v>
      </c>
      <c r="J19" s="7" t="s">
        <v>24</v>
      </c>
      <c r="K19" s="11" t="s">
        <v>25</v>
      </c>
      <c r="L19" s="7"/>
      <c r="M19" s="7"/>
      <c r="N19" s="7"/>
      <c r="O19" s="7" t="s">
        <v>25</v>
      </c>
      <c r="P19" s="7"/>
      <c r="Q19" s="1" t="s">
        <v>26</v>
      </c>
    </row>
    <row r="20" spans="1:17" ht="28.8" x14ac:dyDescent="0.3">
      <c r="A20" s="7">
        <v>18</v>
      </c>
      <c r="B20" s="8" t="s">
        <v>766</v>
      </c>
      <c r="C20" s="7"/>
      <c r="D20" s="119" t="s">
        <v>764</v>
      </c>
      <c r="E20" s="7"/>
      <c r="F20" s="7" t="s">
        <v>31</v>
      </c>
      <c r="G20" s="116">
        <v>2774.69</v>
      </c>
      <c r="H20" s="1" t="s">
        <v>22</v>
      </c>
      <c r="I20" s="7" t="s">
        <v>23</v>
      </c>
      <c r="J20" s="7" t="s">
        <v>24</v>
      </c>
      <c r="K20" s="11" t="s">
        <v>25</v>
      </c>
      <c r="L20" s="7"/>
      <c r="M20" s="7"/>
      <c r="N20" s="7"/>
      <c r="O20" s="7" t="s">
        <v>25</v>
      </c>
      <c r="P20" s="7"/>
      <c r="Q20" s="1" t="s">
        <v>26</v>
      </c>
    </row>
    <row r="21" spans="1:17" ht="28.8" x14ac:dyDescent="0.3">
      <c r="A21" s="7">
        <v>19</v>
      </c>
      <c r="B21" s="8" t="s">
        <v>767</v>
      </c>
      <c r="C21" s="7"/>
      <c r="D21" s="115" t="s">
        <v>768</v>
      </c>
      <c r="E21" s="7"/>
      <c r="F21" s="1" t="s">
        <v>21</v>
      </c>
      <c r="G21" s="116">
        <v>86211.62</v>
      </c>
      <c r="H21" s="1" t="s">
        <v>22</v>
      </c>
      <c r="I21" s="7" t="s">
        <v>23</v>
      </c>
      <c r="J21" s="7" t="s">
        <v>24</v>
      </c>
      <c r="K21" s="11" t="s">
        <v>25</v>
      </c>
      <c r="L21" s="7"/>
      <c r="M21" s="7"/>
      <c r="N21" s="7"/>
      <c r="O21" s="7" t="s">
        <v>25</v>
      </c>
      <c r="P21" s="7"/>
      <c r="Q21" s="1" t="s">
        <v>26</v>
      </c>
    </row>
    <row r="22" spans="1:17" ht="28.8" x14ac:dyDescent="0.3">
      <c r="A22" s="7">
        <v>20</v>
      </c>
      <c r="B22" s="8" t="s">
        <v>769</v>
      </c>
      <c r="C22" s="7"/>
      <c r="D22" s="115" t="s">
        <v>768</v>
      </c>
      <c r="E22" s="7"/>
      <c r="F22" s="1" t="s">
        <v>21</v>
      </c>
      <c r="G22" s="116">
        <v>84343.44</v>
      </c>
      <c r="H22" s="1" t="s">
        <v>22</v>
      </c>
      <c r="I22" s="7" t="s">
        <v>23</v>
      </c>
      <c r="J22" s="7" t="s">
        <v>24</v>
      </c>
      <c r="K22" s="11" t="s">
        <v>25</v>
      </c>
      <c r="L22" s="7"/>
      <c r="M22" s="7"/>
      <c r="N22" s="7"/>
      <c r="O22" s="7" t="s">
        <v>25</v>
      </c>
      <c r="P22" s="7"/>
      <c r="Q22" s="1" t="s">
        <v>26</v>
      </c>
    </row>
    <row r="23" spans="1:17" ht="28.8" x14ac:dyDescent="0.3">
      <c r="A23" s="7">
        <v>21</v>
      </c>
      <c r="B23" s="8" t="s">
        <v>770</v>
      </c>
      <c r="C23" s="7"/>
      <c r="D23" s="115" t="s">
        <v>768</v>
      </c>
      <c r="E23" s="7"/>
      <c r="F23" s="7" t="s">
        <v>31</v>
      </c>
      <c r="G23" s="116">
        <v>3791.93</v>
      </c>
      <c r="H23" s="1" t="s">
        <v>22</v>
      </c>
      <c r="I23" s="7" t="s">
        <v>23</v>
      </c>
      <c r="J23" s="7" t="s">
        <v>24</v>
      </c>
      <c r="K23" s="11" t="s">
        <v>25</v>
      </c>
      <c r="L23" s="7"/>
      <c r="M23" s="7"/>
      <c r="N23" s="7"/>
      <c r="O23" s="7" t="s">
        <v>25</v>
      </c>
      <c r="P23" s="7"/>
      <c r="Q23" s="1" t="s">
        <v>26</v>
      </c>
    </row>
    <row r="24" spans="1:17" ht="30" customHeight="1" x14ac:dyDescent="0.3">
      <c r="A24" s="7">
        <v>22</v>
      </c>
      <c r="B24" s="7" t="s">
        <v>771</v>
      </c>
      <c r="C24" s="8"/>
      <c r="D24" s="115" t="s">
        <v>768</v>
      </c>
      <c r="E24" s="7"/>
      <c r="F24" s="7" t="s">
        <v>31</v>
      </c>
      <c r="G24" s="116">
        <v>639403.44999999995</v>
      </c>
      <c r="H24" s="1" t="s">
        <v>22</v>
      </c>
      <c r="I24" s="7" t="s">
        <v>23</v>
      </c>
      <c r="J24" s="7" t="s">
        <v>24</v>
      </c>
      <c r="K24" s="11" t="s">
        <v>25</v>
      </c>
      <c r="L24" s="7"/>
      <c r="M24" s="7"/>
      <c r="N24" s="7"/>
      <c r="O24" s="7" t="s">
        <v>25</v>
      </c>
      <c r="P24" s="7"/>
      <c r="Q24" s="1" t="s">
        <v>26</v>
      </c>
    </row>
    <row r="25" spans="1:17" ht="30" customHeight="1" x14ac:dyDescent="0.3">
      <c r="A25" s="7">
        <v>23</v>
      </c>
      <c r="B25" s="7" t="s">
        <v>772</v>
      </c>
      <c r="C25" s="8"/>
      <c r="D25" s="115" t="s">
        <v>768</v>
      </c>
      <c r="E25" s="7"/>
      <c r="F25" s="1" t="s">
        <v>21</v>
      </c>
      <c r="G25" s="116">
        <v>88764.29</v>
      </c>
      <c r="H25" s="1" t="s">
        <v>22</v>
      </c>
      <c r="I25" s="7" t="s">
        <v>23</v>
      </c>
      <c r="J25" s="7" t="s">
        <v>24</v>
      </c>
      <c r="K25" s="11" t="s">
        <v>25</v>
      </c>
      <c r="L25" s="7"/>
      <c r="M25" s="7"/>
      <c r="N25" s="7"/>
      <c r="O25" s="7" t="s">
        <v>25</v>
      </c>
      <c r="P25" s="7"/>
      <c r="Q25" s="1" t="s">
        <v>26</v>
      </c>
    </row>
    <row r="26" spans="1:17" ht="30" customHeight="1" x14ac:dyDescent="0.3">
      <c r="A26" s="7">
        <v>24</v>
      </c>
      <c r="B26" s="7" t="s">
        <v>773</v>
      </c>
      <c r="C26" s="8"/>
      <c r="D26" s="115" t="s">
        <v>768</v>
      </c>
      <c r="E26" s="7"/>
      <c r="F26" s="7" t="s">
        <v>31</v>
      </c>
      <c r="G26" s="116">
        <v>1022.93</v>
      </c>
      <c r="H26" s="1" t="s">
        <v>22</v>
      </c>
      <c r="I26" s="7" t="s">
        <v>23</v>
      </c>
      <c r="J26" s="7" t="s">
        <v>24</v>
      </c>
      <c r="K26" s="11" t="s">
        <v>25</v>
      </c>
      <c r="L26" s="7"/>
      <c r="M26" s="7"/>
      <c r="N26" s="7"/>
      <c r="O26" s="7" t="s">
        <v>25</v>
      </c>
      <c r="P26" s="7"/>
      <c r="Q26" s="1" t="s">
        <v>26</v>
      </c>
    </row>
    <row r="27" spans="1:17" ht="30" customHeight="1" x14ac:dyDescent="0.3">
      <c r="A27" s="7">
        <v>25</v>
      </c>
      <c r="B27" s="7" t="s">
        <v>774</v>
      </c>
      <c r="C27" s="8"/>
      <c r="D27" s="115" t="s">
        <v>768</v>
      </c>
      <c r="E27" s="7"/>
      <c r="F27" s="7" t="s">
        <v>31</v>
      </c>
      <c r="G27" s="116">
        <v>3916.63</v>
      </c>
      <c r="H27" s="1" t="s">
        <v>22</v>
      </c>
      <c r="I27" s="7" t="s">
        <v>23</v>
      </c>
      <c r="J27" s="7" t="s">
        <v>24</v>
      </c>
      <c r="K27" s="11" t="s">
        <v>25</v>
      </c>
      <c r="L27" s="7"/>
      <c r="M27" s="7"/>
      <c r="N27" s="7"/>
      <c r="O27" s="7" t="s">
        <v>25</v>
      </c>
      <c r="P27" s="7"/>
      <c r="Q27" s="1" t="s">
        <v>26</v>
      </c>
    </row>
    <row r="28" spans="1:17" ht="30" customHeight="1" x14ac:dyDescent="0.3">
      <c r="A28" s="7">
        <v>26</v>
      </c>
      <c r="B28" s="7" t="s">
        <v>774</v>
      </c>
      <c r="C28" s="8"/>
      <c r="D28" s="115" t="s">
        <v>768</v>
      </c>
      <c r="E28" s="7"/>
      <c r="F28" s="7" t="s">
        <v>31</v>
      </c>
      <c r="G28" s="116">
        <v>720525.42</v>
      </c>
      <c r="H28" s="1" t="s">
        <v>22</v>
      </c>
      <c r="I28" s="7" t="s">
        <v>23</v>
      </c>
      <c r="J28" s="7" t="s">
        <v>24</v>
      </c>
      <c r="K28" s="11" t="s">
        <v>25</v>
      </c>
      <c r="L28" s="7"/>
      <c r="M28" s="7"/>
      <c r="N28" s="7"/>
      <c r="O28" s="7" t="s">
        <v>25</v>
      </c>
      <c r="P28" s="7"/>
      <c r="Q28" s="1" t="s">
        <v>26</v>
      </c>
    </row>
    <row r="29" spans="1:17" ht="30" customHeight="1" x14ac:dyDescent="0.3">
      <c r="A29" s="7">
        <v>27</v>
      </c>
      <c r="B29" s="7" t="s">
        <v>774</v>
      </c>
      <c r="C29" s="8"/>
      <c r="D29" s="115" t="s">
        <v>775</v>
      </c>
      <c r="E29" s="7"/>
      <c r="F29" s="1" t="s">
        <v>21</v>
      </c>
      <c r="G29" s="117">
        <v>94258.71</v>
      </c>
      <c r="H29" s="1" t="s">
        <v>22</v>
      </c>
      <c r="I29" s="7" t="s">
        <v>23</v>
      </c>
      <c r="J29" s="7" t="s">
        <v>24</v>
      </c>
      <c r="K29" s="11" t="s">
        <v>25</v>
      </c>
      <c r="L29" s="7"/>
      <c r="M29" s="7"/>
      <c r="N29" s="7"/>
      <c r="O29" s="7" t="s">
        <v>25</v>
      </c>
      <c r="P29" s="7"/>
      <c r="Q29" s="1" t="s">
        <v>26</v>
      </c>
    </row>
    <row r="30" spans="1:17" ht="30" customHeight="1" x14ac:dyDescent="0.3">
      <c r="A30" s="7">
        <v>28</v>
      </c>
      <c r="B30" s="7" t="s">
        <v>774</v>
      </c>
      <c r="C30" s="8"/>
      <c r="D30" s="60" t="s">
        <v>776</v>
      </c>
      <c r="E30" s="7"/>
      <c r="F30" s="7" t="s">
        <v>31</v>
      </c>
      <c r="G30" s="116">
        <v>1310.47</v>
      </c>
      <c r="H30" s="1" t="s">
        <v>22</v>
      </c>
      <c r="I30" s="7" t="s">
        <v>23</v>
      </c>
      <c r="J30" s="7" t="s">
        <v>24</v>
      </c>
      <c r="K30" s="11" t="s">
        <v>25</v>
      </c>
      <c r="L30" s="7"/>
      <c r="M30" s="7"/>
      <c r="N30" s="7"/>
      <c r="O30" s="7" t="s">
        <v>25</v>
      </c>
      <c r="P30" s="7"/>
      <c r="Q30" s="1" t="s">
        <v>26</v>
      </c>
    </row>
    <row r="31" spans="1:17" ht="30" customHeight="1" x14ac:dyDescent="0.3">
      <c r="A31" s="7">
        <v>29</v>
      </c>
      <c r="B31" s="7" t="s">
        <v>777</v>
      </c>
      <c r="C31" s="8"/>
      <c r="D31" s="7" t="s">
        <v>776</v>
      </c>
      <c r="E31" s="7"/>
      <c r="F31" s="1" t="s">
        <v>21</v>
      </c>
      <c r="G31" s="37">
        <v>81832.7</v>
      </c>
      <c r="H31" s="1" t="s">
        <v>22</v>
      </c>
      <c r="I31" s="7" t="s">
        <v>23</v>
      </c>
      <c r="J31" s="7" t="s">
        <v>24</v>
      </c>
      <c r="K31" s="11" t="s">
        <v>25</v>
      </c>
      <c r="L31" s="7"/>
      <c r="M31" s="7"/>
      <c r="N31" s="7"/>
      <c r="O31" s="7" t="s">
        <v>25</v>
      </c>
      <c r="P31" s="7"/>
      <c r="Q31" s="1" t="s">
        <v>26</v>
      </c>
    </row>
    <row r="32" spans="1:17" ht="30" customHeight="1" x14ac:dyDescent="0.3">
      <c r="A32" s="7">
        <v>31</v>
      </c>
      <c r="B32" s="7" t="s">
        <v>778</v>
      </c>
      <c r="C32" s="8"/>
      <c r="D32" s="7" t="s">
        <v>776</v>
      </c>
      <c r="E32" s="7"/>
      <c r="F32" s="1" t="s">
        <v>31</v>
      </c>
      <c r="G32" s="37">
        <v>174.46</v>
      </c>
      <c r="H32" s="1" t="s">
        <v>22</v>
      </c>
      <c r="I32" s="7" t="s">
        <v>23</v>
      </c>
      <c r="J32" s="7" t="s">
        <v>24</v>
      </c>
      <c r="K32" s="11" t="s">
        <v>25</v>
      </c>
      <c r="L32" s="7"/>
      <c r="M32" s="7"/>
      <c r="N32" s="7"/>
      <c r="O32" s="7" t="s">
        <v>25</v>
      </c>
      <c r="P32" s="7"/>
      <c r="Q32" s="1" t="s">
        <v>26</v>
      </c>
    </row>
    <row r="33" spans="1:17" ht="30" customHeight="1" x14ac:dyDescent="0.3">
      <c r="A33" s="7">
        <v>32</v>
      </c>
      <c r="B33" s="7" t="s">
        <v>778</v>
      </c>
      <c r="C33" s="8"/>
      <c r="D33" s="7" t="s">
        <v>776</v>
      </c>
      <c r="E33" s="7"/>
      <c r="F33" s="1" t="s">
        <v>31</v>
      </c>
      <c r="G33" s="37">
        <v>272.73</v>
      </c>
      <c r="H33" s="1" t="s">
        <v>22</v>
      </c>
      <c r="I33" s="7" t="s">
        <v>23</v>
      </c>
      <c r="J33" s="7" t="s">
        <v>24</v>
      </c>
      <c r="K33" s="11" t="s">
        <v>25</v>
      </c>
      <c r="L33" s="7"/>
      <c r="M33" s="7"/>
      <c r="N33" s="7"/>
      <c r="O33" s="7" t="s">
        <v>25</v>
      </c>
      <c r="P33" s="7"/>
      <c r="Q33" s="1" t="s">
        <v>26</v>
      </c>
    </row>
    <row r="34" spans="1:17" ht="30" customHeight="1" x14ac:dyDescent="0.3">
      <c r="A34" s="7">
        <v>33</v>
      </c>
      <c r="B34" s="7" t="s">
        <v>778</v>
      </c>
      <c r="C34" s="8"/>
      <c r="D34" s="7" t="s">
        <v>776</v>
      </c>
      <c r="E34" s="7"/>
      <c r="F34" s="1" t="s">
        <v>31</v>
      </c>
      <c r="G34" s="37">
        <v>164.68</v>
      </c>
      <c r="H34" s="1" t="s">
        <v>22</v>
      </c>
      <c r="I34" s="7" t="s">
        <v>23</v>
      </c>
      <c r="J34" s="7" t="s">
        <v>24</v>
      </c>
      <c r="K34" s="11" t="s">
        <v>25</v>
      </c>
      <c r="L34" s="7"/>
      <c r="M34" s="7"/>
      <c r="N34" s="7"/>
      <c r="O34" s="7" t="s">
        <v>25</v>
      </c>
      <c r="P34" s="7"/>
      <c r="Q34" s="1" t="s">
        <v>26</v>
      </c>
    </row>
    <row r="35" spans="1:17" ht="30" customHeight="1" x14ac:dyDescent="0.3">
      <c r="A35" s="7">
        <v>34</v>
      </c>
      <c r="B35" s="7" t="s">
        <v>779</v>
      </c>
      <c r="C35" s="8"/>
      <c r="D35" s="7" t="s">
        <v>776</v>
      </c>
      <c r="E35" s="7"/>
      <c r="F35" s="1" t="s">
        <v>31</v>
      </c>
      <c r="G35" s="37">
        <v>265.31</v>
      </c>
      <c r="H35" s="1" t="s">
        <v>22</v>
      </c>
      <c r="I35" s="7" t="s">
        <v>23</v>
      </c>
      <c r="J35" s="7" t="s">
        <v>24</v>
      </c>
      <c r="K35" s="11" t="s">
        <v>25</v>
      </c>
      <c r="L35" s="7"/>
      <c r="M35" s="7"/>
      <c r="N35" s="7"/>
      <c r="O35" s="7" t="s">
        <v>25</v>
      </c>
      <c r="P35" s="7"/>
      <c r="Q35" s="1" t="s">
        <v>26</v>
      </c>
    </row>
    <row r="36" spans="1:17" ht="30" customHeight="1" x14ac:dyDescent="0.3">
      <c r="A36" s="7">
        <v>35</v>
      </c>
      <c r="B36" s="7" t="s">
        <v>780</v>
      </c>
      <c r="C36" s="8"/>
      <c r="D36" s="119" t="s">
        <v>781</v>
      </c>
      <c r="E36" s="7"/>
      <c r="F36" s="1" t="s">
        <v>31</v>
      </c>
      <c r="G36" s="37">
        <v>1712.23</v>
      </c>
      <c r="H36" s="1" t="s">
        <v>22</v>
      </c>
      <c r="I36" s="7" t="s">
        <v>23</v>
      </c>
      <c r="J36" s="7" t="s">
        <v>24</v>
      </c>
      <c r="K36" s="11" t="s">
        <v>25</v>
      </c>
      <c r="L36" s="7"/>
      <c r="M36" s="7"/>
      <c r="N36" s="7"/>
      <c r="O36" s="7" t="s">
        <v>25</v>
      </c>
      <c r="P36" s="7"/>
      <c r="Q36" s="1" t="s">
        <v>26</v>
      </c>
    </row>
    <row r="37" spans="1:17" ht="30" customHeight="1" x14ac:dyDescent="0.3">
      <c r="A37" s="7">
        <v>36</v>
      </c>
      <c r="B37" s="7" t="s">
        <v>780</v>
      </c>
      <c r="C37" s="8"/>
      <c r="D37" s="119" t="s">
        <v>781</v>
      </c>
      <c r="E37" s="7"/>
      <c r="F37" s="1" t="s">
        <v>31</v>
      </c>
      <c r="G37" s="37">
        <v>258.99</v>
      </c>
      <c r="H37" s="1" t="s">
        <v>22</v>
      </c>
      <c r="I37" s="7" t="s">
        <v>23</v>
      </c>
      <c r="J37" s="7" t="s">
        <v>24</v>
      </c>
      <c r="K37" s="11" t="s">
        <v>25</v>
      </c>
      <c r="L37" s="7"/>
      <c r="M37" s="7"/>
      <c r="N37" s="7"/>
      <c r="O37" s="7" t="s">
        <v>25</v>
      </c>
      <c r="P37" s="7"/>
      <c r="Q37" s="1" t="s">
        <v>26</v>
      </c>
    </row>
    <row r="38" spans="1:17" ht="30" customHeight="1" x14ac:dyDescent="0.3">
      <c r="A38" s="7">
        <v>37</v>
      </c>
      <c r="B38" s="7" t="s">
        <v>782</v>
      </c>
      <c r="C38" s="8"/>
      <c r="D38" s="119" t="s">
        <v>781</v>
      </c>
      <c r="E38" s="7"/>
      <c r="F38" s="1" t="s">
        <v>783</v>
      </c>
      <c r="G38" s="37">
        <v>172056.69</v>
      </c>
      <c r="H38" s="1" t="s">
        <v>22</v>
      </c>
      <c r="I38" s="7" t="s">
        <v>23</v>
      </c>
      <c r="J38" s="7" t="s">
        <v>24</v>
      </c>
      <c r="K38" s="11" t="s">
        <v>25</v>
      </c>
      <c r="L38" s="7"/>
      <c r="M38" s="7"/>
      <c r="N38" s="7"/>
      <c r="O38" s="7" t="s">
        <v>25</v>
      </c>
      <c r="P38" s="7"/>
      <c r="Q38" s="1" t="s">
        <v>26</v>
      </c>
    </row>
    <row r="39" spans="1:17" ht="30" customHeight="1" x14ac:dyDescent="0.3">
      <c r="A39" s="7">
        <v>38</v>
      </c>
      <c r="B39" s="7" t="s">
        <v>784</v>
      </c>
      <c r="C39" s="8"/>
      <c r="D39" s="9" t="s">
        <v>785</v>
      </c>
      <c r="E39" s="7"/>
      <c r="F39" s="1" t="s">
        <v>786</v>
      </c>
      <c r="G39" s="37">
        <v>1130704.51</v>
      </c>
      <c r="H39" s="1" t="s">
        <v>22</v>
      </c>
      <c r="I39" s="7" t="s">
        <v>23</v>
      </c>
      <c r="J39" s="7" t="s">
        <v>24</v>
      </c>
      <c r="K39" s="11" t="s">
        <v>25</v>
      </c>
      <c r="L39" s="7"/>
      <c r="M39" s="7"/>
      <c r="N39" s="7"/>
      <c r="O39" s="7"/>
      <c r="P39" s="7"/>
      <c r="Q39" s="1" t="s">
        <v>26</v>
      </c>
    </row>
    <row r="40" spans="1:17" ht="30" customHeight="1" x14ac:dyDescent="0.3">
      <c r="A40" s="7">
        <v>39</v>
      </c>
      <c r="B40" s="7" t="s">
        <v>782</v>
      </c>
      <c r="C40" s="8"/>
      <c r="D40" s="9" t="s">
        <v>785</v>
      </c>
      <c r="E40" s="7"/>
      <c r="F40" s="1" t="s">
        <v>31</v>
      </c>
      <c r="G40" s="37">
        <v>3477.2</v>
      </c>
      <c r="H40" s="1" t="s">
        <v>22</v>
      </c>
      <c r="I40" s="7" t="s">
        <v>23</v>
      </c>
      <c r="J40" s="7" t="s">
        <v>24</v>
      </c>
      <c r="K40" s="11" t="s">
        <v>25</v>
      </c>
      <c r="L40" s="7"/>
      <c r="M40" s="7"/>
      <c r="N40" s="7"/>
      <c r="O40" s="7" t="s">
        <v>25</v>
      </c>
      <c r="P40" s="7"/>
      <c r="Q40" s="1" t="s">
        <v>26</v>
      </c>
    </row>
    <row r="41" spans="1:17" ht="30" customHeight="1" x14ac:dyDescent="0.3">
      <c r="A41" s="7">
        <v>40</v>
      </c>
      <c r="B41" s="7" t="s">
        <v>782</v>
      </c>
      <c r="C41" s="8"/>
      <c r="D41" s="9" t="s">
        <v>785</v>
      </c>
      <c r="E41" s="7"/>
      <c r="F41" s="1" t="s">
        <v>21</v>
      </c>
      <c r="G41" s="37">
        <v>99933.440000000002</v>
      </c>
      <c r="H41" s="1" t="s">
        <v>22</v>
      </c>
      <c r="I41" s="7" t="s">
        <v>23</v>
      </c>
      <c r="J41" s="7" t="s">
        <v>24</v>
      </c>
      <c r="K41" s="11" t="s">
        <v>25</v>
      </c>
      <c r="L41" s="7"/>
      <c r="M41" s="7"/>
      <c r="N41" s="7"/>
      <c r="O41" s="7" t="s">
        <v>25</v>
      </c>
      <c r="P41" s="7"/>
      <c r="Q41" s="1" t="s">
        <v>26</v>
      </c>
    </row>
    <row r="42" spans="1:17" ht="30" customHeight="1" x14ac:dyDescent="0.3">
      <c r="A42" s="7">
        <v>41</v>
      </c>
      <c r="B42" s="7" t="s">
        <v>787</v>
      </c>
      <c r="C42" s="8"/>
      <c r="D42" s="9" t="s">
        <v>785</v>
      </c>
      <c r="E42" s="7"/>
      <c r="F42" s="1" t="s">
        <v>31</v>
      </c>
      <c r="G42" s="37">
        <v>74748.97</v>
      </c>
      <c r="H42" s="1" t="s">
        <v>22</v>
      </c>
      <c r="I42" s="7" t="s">
        <v>23</v>
      </c>
      <c r="J42" s="7" t="s">
        <v>24</v>
      </c>
      <c r="K42" s="11" t="s">
        <v>25</v>
      </c>
      <c r="L42" s="7"/>
      <c r="M42" s="7"/>
      <c r="N42" s="7"/>
      <c r="O42" s="7" t="s">
        <v>25</v>
      </c>
      <c r="P42" s="7"/>
      <c r="Q42" s="1" t="s">
        <v>26</v>
      </c>
    </row>
    <row r="43" spans="1:17" ht="30" customHeight="1" x14ac:dyDescent="0.3">
      <c r="A43" s="7">
        <v>42</v>
      </c>
      <c r="B43" s="7" t="s">
        <v>788</v>
      </c>
      <c r="C43" s="8"/>
      <c r="D43" s="9" t="s">
        <v>789</v>
      </c>
      <c r="E43" s="1" t="s">
        <v>790</v>
      </c>
      <c r="F43" s="1" t="s">
        <v>31</v>
      </c>
      <c r="G43" s="10">
        <v>2071.06</v>
      </c>
      <c r="H43" s="1" t="s">
        <v>22</v>
      </c>
      <c r="I43" s="7" t="s">
        <v>23</v>
      </c>
      <c r="J43" s="7" t="s">
        <v>24</v>
      </c>
      <c r="K43" s="11" t="s">
        <v>25</v>
      </c>
      <c r="L43" s="7"/>
      <c r="M43" s="7"/>
      <c r="N43" s="7"/>
      <c r="O43" s="7" t="s">
        <v>25</v>
      </c>
      <c r="P43" s="7"/>
      <c r="Q43" s="1" t="s">
        <v>26</v>
      </c>
    </row>
    <row r="44" spans="1:17" ht="30" customHeight="1" x14ac:dyDescent="0.3">
      <c r="A44" s="7">
        <v>43</v>
      </c>
      <c r="B44" s="7" t="s">
        <v>788</v>
      </c>
      <c r="C44" s="8"/>
      <c r="D44" s="9" t="s">
        <v>789</v>
      </c>
      <c r="E44" s="7"/>
      <c r="F44" s="1" t="s">
        <v>21</v>
      </c>
      <c r="G44" s="10">
        <v>101673.54</v>
      </c>
      <c r="H44" s="1" t="s">
        <v>22</v>
      </c>
      <c r="I44" s="7" t="s">
        <v>23</v>
      </c>
      <c r="J44" s="7" t="s">
        <v>24</v>
      </c>
      <c r="K44" s="11" t="s">
        <v>25</v>
      </c>
      <c r="L44" s="7"/>
      <c r="M44" s="7"/>
      <c r="N44" s="7"/>
      <c r="O44" s="7"/>
      <c r="P44" s="7"/>
      <c r="Q44" s="1" t="s">
        <v>26</v>
      </c>
    </row>
    <row r="45" spans="1:17" ht="30" customHeight="1" x14ac:dyDescent="0.3">
      <c r="A45" s="7">
        <v>44</v>
      </c>
      <c r="B45" s="7" t="s">
        <v>788</v>
      </c>
      <c r="C45" s="8"/>
      <c r="D45" s="9" t="s">
        <v>789</v>
      </c>
      <c r="E45" s="7"/>
      <c r="F45" s="1" t="s">
        <v>333</v>
      </c>
      <c r="G45" s="10">
        <v>4.4800000000000004</v>
      </c>
      <c r="H45" s="1" t="s">
        <v>22</v>
      </c>
      <c r="I45" s="7" t="s">
        <v>23</v>
      </c>
      <c r="J45" s="7" t="s">
        <v>24</v>
      </c>
      <c r="K45" s="11" t="s">
        <v>25</v>
      </c>
      <c r="L45" s="7"/>
      <c r="M45" s="7"/>
      <c r="N45" s="7"/>
      <c r="O45" s="7"/>
      <c r="P45" s="7"/>
      <c r="Q45" s="1" t="s">
        <v>26</v>
      </c>
    </row>
    <row r="46" spans="1:17" ht="30" customHeight="1" x14ac:dyDescent="0.3">
      <c r="A46" s="7">
        <v>46</v>
      </c>
      <c r="B46" s="7" t="s">
        <v>791</v>
      </c>
      <c r="C46" s="8"/>
      <c r="D46" s="9" t="s">
        <v>789</v>
      </c>
      <c r="E46" s="7"/>
      <c r="F46" s="1" t="s">
        <v>31</v>
      </c>
      <c r="G46" s="10">
        <v>215756.79999999999</v>
      </c>
      <c r="H46" s="1" t="s">
        <v>22</v>
      </c>
      <c r="I46" s="7" t="s">
        <v>23</v>
      </c>
      <c r="J46" s="7" t="s">
        <v>24</v>
      </c>
      <c r="K46" s="11" t="s">
        <v>25</v>
      </c>
      <c r="L46" s="7"/>
      <c r="M46" s="7"/>
      <c r="N46" s="7"/>
      <c r="O46" s="7"/>
      <c r="P46" s="7"/>
      <c r="Q46" s="1" t="s">
        <v>26</v>
      </c>
    </row>
    <row r="47" spans="1:17" ht="30" customHeight="1" x14ac:dyDescent="0.3">
      <c r="A47" s="7">
        <v>47</v>
      </c>
      <c r="B47" s="7" t="s">
        <v>18</v>
      </c>
      <c r="C47" s="8"/>
      <c r="D47" s="9" t="s">
        <v>789</v>
      </c>
      <c r="E47" s="7"/>
      <c r="F47" s="1" t="s">
        <v>31</v>
      </c>
      <c r="G47" s="10">
        <v>159.24</v>
      </c>
      <c r="H47" s="1" t="s">
        <v>22</v>
      </c>
      <c r="I47" s="7" t="s">
        <v>23</v>
      </c>
      <c r="J47" s="7" t="s">
        <v>24</v>
      </c>
      <c r="K47" s="11" t="s">
        <v>25</v>
      </c>
      <c r="L47" s="7"/>
      <c r="M47" s="7"/>
      <c r="N47" s="7"/>
      <c r="O47" s="7"/>
      <c r="P47" s="7"/>
      <c r="Q47" s="1" t="s">
        <v>26</v>
      </c>
    </row>
    <row r="48" spans="1:17" ht="30" customHeight="1" x14ac:dyDescent="0.3">
      <c r="A48" s="7">
        <v>48</v>
      </c>
      <c r="B48" s="7" t="s">
        <v>18</v>
      </c>
      <c r="C48" s="8"/>
      <c r="D48" s="9" t="s">
        <v>789</v>
      </c>
      <c r="E48" s="7"/>
      <c r="F48" s="1" t="s">
        <v>792</v>
      </c>
      <c r="G48" s="10">
        <v>35520</v>
      </c>
      <c r="H48" s="1" t="s">
        <v>22</v>
      </c>
      <c r="I48" s="7" t="s">
        <v>23</v>
      </c>
      <c r="J48" s="7" t="s">
        <v>24</v>
      </c>
      <c r="K48" s="11" t="s">
        <v>25</v>
      </c>
      <c r="L48" s="7"/>
      <c r="M48" s="7"/>
      <c r="N48" s="7"/>
      <c r="O48" s="7"/>
      <c r="P48" s="7"/>
      <c r="Q48" s="1" t="s">
        <v>26</v>
      </c>
    </row>
    <row r="49" spans="1:17" ht="30" customHeight="1" x14ac:dyDescent="0.3">
      <c r="A49" s="7">
        <v>49</v>
      </c>
      <c r="B49" s="7" t="s">
        <v>18</v>
      </c>
      <c r="C49" s="8"/>
      <c r="D49" s="9" t="s">
        <v>789</v>
      </c>
      <c r="E49" s="7"/>
      <c r="F49" s="1" t="s">
        <v>54</v>
      </c>
      <c r="G49" s="10">
        <v>1002.6</v>
      </c>
      <c r="H49" s="1" t="s">
        <v>22</v>
      </c>
      <c r="I49" s="7" t="s">
        <v>23</v>
      </c>
      <c r="J49" s="7" t="s">
        <v>24</v>
      </c>
      <c r="K49" s="11" t="s">
        <v>25</v>
      </c>
      <c r="L49" s="7"/>
      <c r="M49" s="7"/>
      <c r="N49" s="7"/>
      <c r="O49" s="7"/>
      <c r="P49" s="7"/>
      <c r="Q49" s="1" t="s">
        <v>26</v>
      </c>
    </row>
    <row r="50" spans="1:17" ht="15" thickBot="1" x14ac:dyDescent="0.35">
      <c r="A50" s="7"/>
      <c r="B50" s="8"/>
      <c r="C50" s="8"/>
      <c r="D50" s="7"/>
      <c r="E50" s="7"/>
      <c r="F50" s="1" t="s">
        <v>793</v>
      </c>
      <c r="G50" s="120">
        <f>SUM(G4:G49)</f>
        <v>17069785.550000001</v>
      </c>
      <c r="H50" s="1"/>
      <c r="I50" s="7"/>
      <c r="J50" s="7"/>
      <c r="K50" s="11"/>
      <c r="L50" s="7"/>
      <c r="M50" s="7"/>
      <c r="N50" s="7"/>
      <c r="O50" s="7"/>
      <c r="P50" s="7"/>
      <c r="Q50" s="1"/>
    </row>
    <row r="51" spans="1:17" ht="15.6" thickTop="1" thickBot="1" x14ac:dyDescent="0.35">
      <c r="A51" s="7"/>
      <c r="B51" s="8"/>
      <c r="C51" s="8"/>
      <c r="D51" s="7"/>
      <c r="E51" s="7"/>
      <c r="F51" s="1" t="s">
        <v>300</v>
      </c>
      <c r="G51" s="121">
        <v>8842666.2400000002</v>
      </c>
      <c r="H51" s="1"/>
      <c r="I51" s="7"/>
      <c r="J51" s="7"/>
      <c r="K51" s="11"/>
      <c r="L51" s="7"/>
      <c r="M51" s="7"/>
      <c r="N51" s="7"/>
      <c r="O51" s="7"/>
      <c r="P51" s="7"/>
      <c r="Q51" s="1"/>
    </row>
    <row r="52" spans="1:17" ht="15.6" thickTop="1" thickBot="1" x14ac:dyDescent="0.35">
      <c r="A52" s="7"/>
      <c r="B52" s="8"/>
      <c r="C52" s="8"/>
      <c r="D52" s="7"/>
      <c r="E52" s="7"/>
      <c r="F52" s="1" t="s">
        <v>301</v>
      </c>
      <c r="G52" s="122">
        <f>G50-G51</f>
        <v>8227119.3100000005</v>
      </c>
      <c r="H52" s="1"/>
      <c r="I52" s="7"/>
      <c r="J52" s="7"/>
      <c r="K52" s="11"/>
      <c r="L52" s="7"/>
      <c r="M52" s="7"/>
      <c r="N52" s="7"/>
      <c r="O52" s="7"/>
      <c r="P52" s="7"/>
      <c r="Q52" s="1"/>
    </row>
    <row r="53" spans="1:17" x14ac:dyDescent="0.3">
      <c r="A53" s="7"/>
      <c r="B53" s="8"/>
      <c r="C53" s="8"/>
      <c r="D53" s="7"/>
      <c r="E53" s="7"/>
      <c r="F53" s="1"/>
      <c r="G53" s="123">
        <f>G23</f>
        <v>3791.93</v>
      </c>
      <c r="H53" s="1"/>
      <c r="I53" s="7"/>
      <c r="J53" s="7"/>
      <c r="K53" s="11"/>
      <c r="L53" s="7"/>
      <c r="M53" s="7"/>
      <c r="N53" s="7"/>
      <c r="O53" s="7"/>
      <c r="P53" s="7"/>
      <c r="Q53" s="1"/>
    </row>
    <row r="54" spans="1:17" x14ac:dyDescent="0.3">
      <c r="A54" s="7"/>
      <c r="B54" s="8"/>
      <c r="C54" s="8"/>
      <c r="D54" s="7"/>
      <c r="E54" s="7"/>
      <c r="F54" s="1"/>
      <c r="G54" s="109">
        <f>G19</f>
        <v>335.91</v>
      </c>
      <c r="H54" s="1"/>
      <c r="I54" s="7"/>
      <c r="J54" s="7"/>
      <c r="K54" s="11"/>
      <c r="L54" s="7"/>
      <c r="M54" s="7"/>
      <c r="N54" s="7"/>
      <c r="O54" s="7"/>
      <c r="P54" s="7"/>
      <c r="Q54" s="1"/>
    </row>
    <row r="55" spans="1:17" x14ac:dyDescent="0.3">
      <c r="B55" s="34"/>
      <c r="C55" s="34"/>
      <c r="F55" s="47"/>
      <c r="G55" s="48"/>
      <c r="H55" s="47"/>
      <c r="Q55" s="47"/>
    </row>
    <row r="56" spans="1:17" ht="15" thickBot="1" x14ac:dyDescent="0.35">
      <c r="B56" s="34"/>
      <c r="C56" s="34"/>
      <c r="E56" t="s">
        <v>794</v>
      </c>
      <c r="F56" s="47"/>
      <c r="G56" s="124">
        <f>[2]June17!L65</f>
        <v>5540985.6399999997</v>
      </c>
      <c r="H56" s="47"/>
      <c r="Q56" s="47"/>
    </row>
    <row r="57" spans="1:17" ht="15.6" thickTop="1" thickBot="1" x14ac:dyDescent="0.35">
      <c r="B57" s="34"/>
      <c r="C57" s="34"/>
      <c r="E57" t="s">
        <v>301</v>
      </c>
      <c r="F57" s="47"/>
      <c r="G57" s="48">
        <f>G50-G56</f>
        <v>11528799.91</v>
      </c>
      <c r="H57" s="47"/>
      <c r="Q57" s="47"/>
    </row>
    <row r="58" spans="1:17" ht="28.8" x14ac:dyDescent="0.3">
      <c r="B58" s="34"/>
      <c r="C58" s="34"/>
      <c r="F58" s="47"/>
      <c r="G58" s="20">
        <f>G4</f>
        <v>10998668</v>
      </c>
      <c r="H58" s="47" t="s">
        <v>795</v>
      </c>
      <c r="Q58" s="47"/>
    </row>
    <row r="59" spans="1:17" ht="15" thickBot="1" x14ac:dyDescent="0.35">
      <c r="B59" s="34"/>
      <c r="C59" s="34"/>
      <c r="F59" s="47"/>
      <c r="G59" s="72">
        <f>-('[2]inerest paid Feb17'!G6+'[2]inerest paid Feb17'!G7+'[2]inerest paid Feb17'!G30+'[2]inerest paid Feb17'!G31+'[2]inerest paid Feb17'!G35+[2]March17!G38+[2]June17!M60)</f>
        <v>530131.91</v>
      </c>
      <c r="H59" s="47" t="s">
        <v>796</v>
      </c>
      <c r="Q59" s="47"/>
    </row>
    <row r="60" spans="1:17" ht="43.5" customHeight="1" x14ac:dyDescent="0.3">
      <c r="B60" s="34"/>
      <c r="C60" s="34"/>
      <c r="E60" s="47" t="s">
        <v>797</v>
      </c>
      <c r="F60" s="47"/>
      <c r="G60" s="48">
        <f>SUM(G5:G8)</f>
        <v>713711.19000000006</v>
      </c>
      <c r="H60" s="47" t="s">
        <v>798</v>
      </c>
      <c r="Q60" s="47"/>
    </row>
    <row r="61" spans="1:17" ht="43.5" customHeight="1" x14ac:dyDescent="0.3">
      <c r="B61" s="34"/>
      <c r="C61" s="34"/>
      <c r="E61" s="47"/>
      <c r="F61" s="47"/>
      <c r="G61" s="48"/>
      <c r="H61" s="47"/>
      <c r="Q61" s="47"/>
    </row>
    <row r="63" spans="1:17" x14ac:dyDescent="0.3">
      <c r="A63" s="111" t="s">
        <v>799</v>
      </c>
      <c r="C63" t="s">
        <v>800</v>
      </c>
    </row>
    <row r="64" spans="1:17" x14ac:dyDescent="0.3">
      <c r="A64" s="111"/>
    </row>
    <row r="65" spans="1:3" x14ac:dyDescent="0.3">
      <c r="A65" s="111" t="s">
        <v>801</v>
      </c>
      <c r="C65" t="s">
        <v>800</v>
      </c>
    </row>
  </sheetData>
  <autoFilter ref="A3:Q3" xr:uid="{00000000-0009-0000-0000-000000000000}"/>
  <mergeCells count="5">
    <mergeCell ref="A1:P1"/>
    <mergeCell ref="A2:A3"/>
    <mergeCell ref="B2:B3"/>
    <mergeCell ref="C2:C3"/>
    <mergeCell ref="D2:G2"/>
  </mergeCells>
  <pageMargins left="0.7" right="0.7" top="0.75" bottom="0.75" header="0.3" footer="0.3"/>
  <pageSetup paperSize="9" scale="77" fitToHeight="0" orientation="landscape" r:id="rId1"/>
  <rowBreaks count="2" manualBreakCount="2">
    <brk id="16" max="16" man="1"/>
    <brk id="65" max="16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  <pageSetUpPr fitToPage="1"/>
  </sheetPr>
  <dimension ref="A1:Q671"/>
  <sheetViews>
    <sheetView tabSelected="1" zoomScale="98" zoomScaleNormal="98" workbookViewId="0">
      <pane ySplit="3" topLeftCell="A645" activePane="bottomLeft" state="frozen"/>
      <selection pane="bottomLeft" activeCell="H648" sqref="H648:Q648"/>
    </sheetView>
  </sheetViews>
  <sheetFormatPr defaultRowHeight="14.4" x14ac:dyDescent="0.3"/>
  <cols>
    <col min="2" max="2" width="11.5546875" style="84" bestFit="1" customWidth="1"/>
    <col min="3" max="3" width="16.88671875" style="84" customWidth="1"/>
    <col min="4" max="4" width="11.6640625" style="84" customWidth="1"/>
    <col min="5" max="5" width="21" style="84" bestFit="1" customWidth="1"/>
    <col min="6" max="6" width="14.5546875" style="84" customWidth="1"/>
    <col min="7" max="7" width="17.33203125" style="48" bestFit="1" customWidth="1"/>
    <col min="8" max="8" width="18.33203125" style="84" customWidth="1"/>
    <col min="9" max="9" width="14.33203125" style="84" customWidth="1"/>
    <col min="10" max="10" width="14.109375" style="84" customWidth="1"/>
    <col min="11" max="11" width="3.6640625" style="84" customWidth="1"/>
    <col min="12" max="12" width="4.33203125" style="84" customWidth="1"/>
    <col min="13" max="13" width="4.44140625" style="84" customWidth="1"/>
    <col min="14" max="14" width="4.109375" style="84" customWidth="1"/>
    <col min="15" max="15" width="3.88671875" style="84" customWidth="1"/>
    <col min="16" max="16" width="4.6640625" style="84" customWidth="1"/>
    <col min="17" max="17" width="27" style="84" customWidth="1"/>
  </cols>
  <sheetData>
    <row r="1" spans="1:17" ht="75.75" customHeight="1" x14ac:dyDescent="0.3">
      <c r="A1" s="190" t="s">
        <v>2087</v>
      </c>
      <c r="B1" s="191"/>
      <c r="C1" s="191"/>
      <c r="D1" s="191"/>
      <c r="E1" s="191"/>
      <c r="F1" s="191"/>
      <c r="G1" s="192"/>
      <c r="H1" s="191"/>
      <c r="I1" s="191"/>
      <c r="J1" s="191"/>
      <c r="K1" s="191"/>
      <c r="L1" s="191"/>
      <c r="M1" s="191"/>
      <c r="N1" s="191"/>
      <c r="O1" s="191"/>
      <c r="P1" s="193"/>
      <c r="Q1" s="95"/>
    </row>
    <row r="2" spans="1:17" x14ac:dyDescent="0.3">
      <c r="A2" s="194" t="s">
        <v>0</v>
      </c>
      <c r="B2" s="195" t="s">
        <v>1</v>
      </c>
      <c r="C2" s="196" t="s">
        <v>2</v>
      </c>
      <c r="D2" s="197" t="s">
        <v>3</v>
      </c>
      <c r="E2" s="197"/>
      <c r="F2" s="197"/>
      <c r="G2" s="198"/>
      <c r="K2" s="79"/>
      <c r="L2" s="79"/>
      <c r="M2" s="79"/>
      <c r="N2" s="79"/>
      <c r="O2" s="79"/>
      <c r="P2" s="79"/>
      <c r="Q2" s="95"/>
    </row>
    <row r="3" spans="1:17" ht="90.6" x14ac:dyDescent="0.3">
      <c r="A3" s="194"/>
      <c r="B3" s="195"/>
      <c r="C3" s="196"/>
      <c r="D3" s="89" t="s">
        <v>4</v>
      </c>
      <c r="E3" s="89" t="s">
        <v>5</v>
      </c>
      <c r="F3" s="89" t="s">
        <v>6</v>
      </c>
      <c r="G3" s="5" t="s">
        <v>7</v>
      </c>
      <c r="H3" s="104" t="s">
        <v>8</v>
      </c>
      <c r="I3" s="104" t="s">
        <v>9</v>
      </c>
      <c r="J3" s="104" t="s">
        <v>10</v>
      </c>
      <c r="K3" s="79" t="s">
        <v>11</v>
      </c>
      <c r="L3" s="79" t="s">
        <v>12</v>
      </c>
      <c r="M3" s="79" t="s">
        <v>13</v>
      </c>
      <c r="N3" s="79" t="s">
        <v>14</v>
      </c>
      <c r="O3" s="79" t="s">
        <v>15</v>
      </c>
      <c r="P3" s="79" t="s">
        <v>16</v>
      </c>
      <c r="Q3" s="104" t="s">
        <v>17</v>
      </c>
    </row>
    <row r="4" spans="1:17" s="156" customFormat="1" ht="30" hidden="1" customHeight="1" x14ac:dyDescent="0.3">
      <c r="A4" s="42">
        <v>107</v>
      </c>
      <c r="B4" s="153" t="s">
        <v>141</v>
      </c>
      <c r="C4" s="154" t="s">
        <v>132</v>
      </c>
      <c r="D4" s="153" t="s">
        <v>141</v>
      </c>
      <c r="E4" s="155" t="s">
        <v>149</v>
      </c>
      <c r="F4" s="155" t="s">
        <v>150</v>
      </c>
      <c r="G4" s="158">
        <v>270000</v>
      </c>
      <c r="H4" s="155" t="s">
        <v>151</v>
      </c>
      <c r="I4" s="155" t="s">
        <v>152</v>
      </c>
      <c r="J4" s="153" t="s">
        <v>153</v>
      </c>
      <c r="K4" s="153" t="s">
        <v>25</v>
      </c>
      <c r="L4" s="153"/>
      <c r="M4" s="153"/>
      <c r="N4" s="153"/>
      <c r="O4" s="153" t="s">
        <v>25</v>
      </c>
      <c r="P4" s="153"/>
      <c r="Q4" s="155" t="s">
        <v>154</v>
      </c>
    </row>
    <row r="5" spans="1:17" ht="15" hidden="1" thickBot="1" x14ac:dyDescent="0.35">
      <c r="A5" s="142"/>
      <c r="B5" s="44"/>
      <c r="C5" s="143"/>
      <c r="D5" s="144"/>
      <c r="E5" s="145"/>
      <c r="F5" s="157" t="s">
        <v>973</v>
      </c>
      <c r="G5" s="146">
        <f>G4</f>
        <v>270000</v>
      </c>
      <c r="H5" s="147"/>
      <c r="I5" s="148"/>
      <c r="J5" s="144"/>
      <c r="K5" s="144"/>
      <c r="L5" s="144"/>
      <c r="M5" s="144"/>
      <c r="N5" s="144"/>
      <c r="O5" s="144"/>
      <c r="P5" s="144"/>
      <c r="Q5" s="147"/>
    </row>
    <row r="6" spans="1:17" s="87" customFormat="1" ht="43.8" hidden="1" thickTop="1" x14ac:dyDescent="0.3">
      <c r="A6" s="86">
        <v>244</v>
      </c>
      <c r="B6" s="92" t="s">
        <v>470</v>
      </c>
      <c r="C6" s="93" t="s">
        <v>530</v>
      </c>
      <c r="D6" s="81"/>
      <c r="E6" s="81" t="s">
        <v>521</v>
      </c>
      <c r="F6" s="94" t="s">
        <v>531</v>
      </c>
      <c r="G6" s="170">
        <v>222737.09</v>
      </c>
      <c r="H6" s="81" t="s">
        <v>501</v>
      </c>
      <c r="I6" s="105" t="s">
        <v>538</v>
      </c>
      <c r="J6" s="81" t="s">
        <v>539</v>
      </c>
      <c r="K6" s="81" t="s">
        <v>306</v>
      </c>
      <c r="L6" s="81"/>
      <c r="M6" s="81"/>
      <c r="N6" s="81"/>
      <c r="O6" s="81"/>
      <c r="P6" s="81" t="s">
        <v>306</v>
      </c>
      <c r="Q6" s="95" t="s">
        <v>26</v>
      </c>
    </row>
    <row r="7" spans="1:17" s="87" customFormat="1" ht="28.8" hidden="1" x14ac:dyDescent="0.3">
      <c r="A7" s="86">
        <v>245</v>
      </c>
      <c r="B7" s="92" t="s">
        <v>522</v>
      </c>
      <c r="C7" s="93" t="s">
        <v>530</v>
      </c>
      <c r="D7" s="81"/>
      <c r="E7" s="81" t="s">
        <v>471</v>
      </c>
      <c r="F7" s="83" t="s">
        <v>532</v>
      </c>
      <c r="G7" s="168">
        <v>20443.04</v>
      </c>
      <c r="H7" s="81" t="s">
        <v>501</v>
      </c>
      <c r="I7" s="105" t="s">
        <v>538</v>
      </c>
      <c r="J7" s="81" t="s">
        <v>539</v>
      </c>
      <c r="K7" s="81" t="s">
        <v>306</v>
      </c>
      <c r="L7" s="81"/>
      <c r="M7" s="81"/>
      <c r="N7" s="81"/>
      <c r="O7" s="81"/>
      <c r="P7" s="81" t="s">
        <v>306</v>
      </c>
      <c r="Q7" s="95" t="s">
        <v>26</v>
      </c>
    </row>
    <row r="8" spans="1:17" s="87" customFormat="1" ht="28.8" hidden="1" x14ac:dyDescent="0.3">
      <c r="A8" s="86">
        <v>246</v>
      </c>
      <c r="B8" s="92" t="s">
        <v>499</v>
      </c>
      <c r="C8" s="93" t="s">
        <v>530</v>
      </c>
      <c r="D8" s="81"/>
      <c r="E8" s="81" t="s">
        <v>523</v>
      </c>
      <c r="F8" s="83" t="s">
        <v>533</v>
      </c>
      <c r="G8" s="168">
        <v>56776.52</v>
      </c>
      <c r="H8" s="81" t="s">
        <v>501</v>
      </c>
      <c r="I8" s="105" t="s">
        <v>538</v>
      </c>
      <c r="J8" s="81" t="s">
        <v>539</v>
      </c>
      <c r="K8" s="81" t="s">
        <v>306</v>
      </c>
      <c r="L8" s="81"/>
      <c r="M8" s="81"/>
      <c r="N8" s="81"/>
      <c r="O8" s="81"/>
      <c r="P8" s="81" t="s">
        <v>306</v>
      </c>
      <c r="Q8" s="95" t="s">
        <v>26</v>
      </c>
    </row>
    <row r="9" spans="1:17" s="87" customFormat="1" ht="43.2" hidden="1" x14ac:dyDescent="0.3">
      <c r="A9" s="86">
        <v>247</v>
      </c>
      <c r="B9" s="92" t="s">
        <v>499</v>
      </c>
      <c r="C9" s="93" t="s">
        <v>530</v>
      </c>
      <c r="D9" s="81"/>
      <c r="E9" s="81" t="s">
        <v>523</v>
      </c>
      <c r="F9" s="83" t="s">
        <v>534</v>
      </c>
      <c r="G9" s="168">
        <v>225756.13</v>
      </c>
      <c r="H9" s="81" t="s">
        <v>501</v>
      </c>
      <c r="I9" s="105" t="s">
        <v>538</v>
      </c>
      <c r="J9" s="81" t="s">
        <v>539</v>
      </c>
      <c r="K9" s="81" t="s">
        <v>306</v>
      </c>
      <c r="L9" s="81"/>
      <c r="M9" s="81"/>
      <c r="N9" s="81"/>
      <c r="O9" s="81"/>
      <c r="P9" s="81" t="s">
        <v>306</v>
      </c>
      <c r="Q9" s="95" t="s">
        <v>26</v>
      </c>
    </row>
    <row r="10" spans="1:17" s="87" customFormat="1" ht="28.8" hidden="1" x14ac:dyDescent="0.3">
      <c r="A10" s="86">
        <v>248</v>
      </c>
      <c r="B10" s="92" t="s">
        <v>499</v>
      </c>
      <c r="C10" s="93" t="s">
        <v>530</v>
      </c>
      <c r="D10" s="81"/>
      <c r="E10" s="81" t="s">
        <v>523</v>
      </c>
      <c r="F10" s="83" t="s">
        <v>535</v>
      </c>
      <c r="G10" s="168">
        <v>143.75</v>
      </c>
      <c r="H10" s="81" t="s">
        <v>501</v>
      </c>
      <c r="I10" s="105" t="s">
        <v>538</v>
      </c>
      <c r="J10" s="81" t="s">
        <v>539</v>
      </c>
      <c r="K10" s="81" t="s">
        <v>306</v>
      </c>
      <c r="L10" s="81"/>
      <c r="M10" s="81"/>
      <c r="N10" s="81"/>
      <c r="O10" s="81"/>
      <c r="P10" s="81" t="s">
        <v>306</v>
      </c>
      <c r="Q10" s="95" t="s">
        <v>26</v>
      </c>
    </row>
    <row r="11" spans="1:17" s="87" customFormat="1" ht="43.2" hidden="1" x14ac:dyDescent="0.3">
      <c r="A11" s="86">
        <v>249</v>
      </c>
      <c r="B11" s="92" t="s">
        <v>524</v>
      </c>
      <c r="C11" s="93" t="s">
        <v>530</v>
      </c>
      <c r="D11" s="81"/>
      <c r="E11" s="81" t="s">
        <v>523</v>
      </c>
      <c r="F11" s="83" t="s">
        <v>536</v>
      </c>
      <c r="G11" s="168">
        <v>23546.77</v>
      </c>
      <c r="H11" s="81" t="s">
        <v>501</v>
      </c>
      <c r="I11" s="105" t="s">
        <v>538</v>
      </c>
      <c r="J11" s="81" t="s">
        <v>539</v>
      </c>
      <c r="K11" s="81" t="s">
        <v>306</v>
      </c>
      <c r="L11" s="81"/>
      <c r="M11" s="81"/>
      <c r="N11" s="81"/>
      <c r="O11" s="81"/>
      <c r="P11" s="81" t="s">
        <v>306</v>
      </c>
      <c r="Q11" s="95" t="s">
        <v>26</v>
      </c>
    </row>
    <row r="12" spans="1:17" s="87" customFormat="1" ht="43.2" hidden="1" x14ac:dyDescent="0.3">
      <c r="A12" s="86">
        <v>250</v>
      </c>
      <c r="B12" s="92" t="s">
        <v>525</v>
      </c>
      <c r="C12" s="93" t="s">
        <v>530</v>
      </c>
      <c r="D12" s="92" t="s">
        <v>525</v>
      </c>
      <c r="E12" s="81" t="s">
        <v>528</v>
      </c>
      <c r="F12" s="95" t="s">
        <v>527</v>
      </c>
      <c r="G12" s="168">
        <v>270.52</v>
      </c>
      <c r="H12" s="81" t="s">
        <v>501</v>
      </c>
      <c r="I12" s="105" t="s">
        <v>538</v>
      </c>
      <c r="J12" s="81" t="s">
        <v>539</v>
      </c>
      <c r="K12" s="81" t="s">
        <v>306</v>
      </c>
      <c r="L12" s="81"/>
      <c r="M12" s="81"/>
      <c r="N12" s="81"/>
      <c r="O12" s="81" t="s">
        <v>306</v>
      </c>
      <c r="P12" s="81" t="s">
        <v>306</v>
      </c>
      <c r="Q12" s="95" t="s">
        <v>26</v>
      </c>
    </row>
    <row r="13" spans="1:17" s="87" customFormat="1" ht="28.8" hidden="1" x14ac:dyDescent="0.3">
      <c r="A13" s="86">
        <v>251</v>
      </c>
      <c r="B13" s="92" t="s">
        <v>529</v>
      </c>
      <c r="C13" s="93" t="s">
        <v>530</v>
      </c>
      <c r="D13" s="81"/>
      <c r="E13" s="81" t="s">
        <v>526</v>
      </c>
      <c r="F13" s="83" t="s">
        <v>537</v>
      </c>
      <c r="G13" s="168">
        <v>147.34</v>
      </c>
      <c r="H13" s="81" t="s">
        <v>501</v>
      </c>
      <c r="I13" s="105" t="s">
        <v>538</v>
      </c>
      <c r="J13" s="81" t="s">
        <v>539</v>
      </c>
      <c r="K13" s="81" t="s">
        <v>306</v>
      </c>
      <c r="L13" s="81"/>
      <c r="M13" s="81"/>
      <c r="N13" s="81"/>
      <c r="O13" s="81"/>
      <c r="P13" s="81" t="s">
        <v>306</v>
      </c>
      <c r="Q13" s="95" t="s">
        <v>26</v>
      </c>
    </row>
    <row r="14" spans="1:17" s="87" customFormat="1" ht="43.2" hidden="1" x14ac:dyDescent="0.3">
      <c r="A14" s="86">
        <v>252</v>
      </c>
      <c r="B14" s="92" t="s">
        <v>529</v>
      </c>
      <c r="C14" s="93" t="s">
        <v>530</v>
      </c>
      <c r="D14" s="81"/>
      <c r="E14" s="81" t="s">
        <v>526</v>
      </c>
      <c r="F14" s="96" t="s">
        <v>536</v>
      </c>
      <c r="G14" s="169">
        <v>287.32</v>
      </c>
      <c r="H14" s="81" t="s">
        <v>501</v>
      </c>
      <c r="I14" s="105" t="s">
        <v>538</v>
      </c>
      <c r="J14" s="81" t="s">
        <v>539</v>
      </c>
      <c r="K14" s="81" t="s">
        <v>306</v>
      </c>
      <c r="L14" s="81"/>
      <c r="M14" s="81"/>
      <c r="N14" s="81"/>
      <c r="O14" s="81"/>
      <c r="P14" s="81" t="s">
        <v>306</v>
      </c>
      <c r="Q14" s="95" t="s">
        <v>26</v>
      </c>
    </row>
    <row r="15" spans="1:17" s="87" customFormat="1" ht="28.8" hidden="1" x14ac:dyDescent="0.3">
      <c r="A15" s="86">
        <v>253</v>
      </c>
      <c r="B15" s="92" t="s">
        <v>578</v>
      </c>
      <c r="C15" s="93" t="s">
        <v>541</v>
      </c>
      <c r="D15" s="81" t="s">
        <v>578</v>
      </c>
      <c r="E15" s="82" t="s">
        <v>579</v>
      </c>
      <c r="F15" s="83" t="s">
        <v>631</v>
      </c>
      <c r="G15" s="167">
        <v>144.32</v>
      </c>
      <c r="H15" s="81" t="s">
        <v>501</v>
      </c>
      <c r="I15" s="105" t="s">
        <v>538</v>
      </c>
      <c r="J15" s="81" t="s">
        <v>539</v>
      </c>
      <c r="K15" s="81" t="s">
        <v>306</v>
      </c>
      <c r="L15" s="81"/>
      <c r="M15" s="81"/>
      <c r="N15" s="81"/>
      <c r="O15" s="81" t="s">
        <v>306</v>
      </c>
      <c r="P15" s="81" t="s">
        <v>306</v>
      </c>
      <c r="Q15" s="95" t="s">
        <v>26</v>
      </c>
    </row>
    <row r="16" spans="1:17" s="87" customFormat="1" ht="28.8" hidden="1" x14ac:dyDescent="0.3">
      <c r="A16" s="86">
        <v>254</v>
      </c>
      <c r="B16" s="92" t="s">
        <v>618</v>
      </c>
      <c r="C16" s="93" t="s">
        <v>541</v>
      </c>
      <c r="D16" s="81"/>
      <c r="E16" s="81" t="s">
        <v>619</v>
      </c>
      <c r="F16" s="95" t="s">
        <v>620</v>
      </c>
      <c r="G16" s="168">
        <v>3724.16</v>
      </c>
      <c r="H16" s="81" t="s">
        <v>501</v>
      </c>
      <c r="I16" s="105" t="s">
        <v>538</v>
      </c>
      <c r="J16" s="81" t="s">
        <v>539</v>
      </c>
      <c r="K16" s="81" t="s">
        <v>306</v>
      </c>
      <c r="L16" s="81"/>
      <c r="M16" s="81"/>
      <c r="N16" s="81"/>
      <c r="O16" s="81" t="s">
        <v>306</v>
      </c>
      <c r="P16" s="81" t="s">
        <v>306</v>
      </c>
      <c r="Q16" s="95" t="s">
        <v>26</v>
      </c>
    </row>
    <row r="17" spans="1:17" s="87" customFormat="1" ht="43.2" hidden="1" x14ac:dyDescent="0.3">
      <c r="A17" s="86">
        <v>255</v>
      </c>
      <c r="B17" s="92" t="s">
        <v>618</v>
      </c>
      <c r="C17" s="93" t="s">
        <v>541</v>
      </c>
      <c r="D17" s="81"/>
      <c r="E17" s="81" t="s">
        <v>624</v>
      </c>
      <c r="F17" s="83" t="s">
        <v>625</v>
      </c>
      <c r="G17" s="168">
        <v>54945.03</v>
      </c>
      <c r="H17" s="81" t="s">
        <v>501</v>
      </c>
      <c r="I17" s="105" t="s">
        <v>538</v>
      </c>
      <c r="J17" s="81" t="s">
        <v>539</v>
      </c>
      <c r="K17" s="81" t="s">
        <v>306</v>
      </c>
      <c r="L17" s="81"/>
      <c r="M17" s="81"/>
      <c r="N17" s="81"/>
      <c r="O17" s="81"/>
      <c r="P17" s="81" t="s">
        <v>306</v>
      </c>
      <c r="Q17" s="95" t="s">
        <v>26</v>
      </c>
    </row>
    <row r="18" spans="1:17" s="87" customFormat="1" ht="43.2" hidden="1" x14ac:dyDescent="0.3">
      <c r="A18" s="86">
        <v>256</v>
      </c>
      <c r="B18" s="92" t="s">
        <v>618</v>
      </c>
      <c r="C18" s="93" t="s">
        <v>541</v>
      </c>
      <c r="D18" s="81"/>
      <c r="E18" s="81" t="s">
        <v>624</v>
      </c>
      <c r="F18" s="83" t="s">
        <v>626</v>
      </c>
      <c r="G18" s="168">
        <v>-184633.78</v>
      </c>
      <c r="H18" s="95" t="s">
        <v>632</v>
      </c>
      <c r="I18" s="105" t="s">
        <v>538</v>
      </c>
      <c r="J18" s="81" t="s">
        <v>539</v>
      </c>
      <c r="K18" s="81" t="s">
        <v>306</v>
      </c>
      <c r="L18" s="81"/>
      <c r="M18" s="81"/>
      <c r="N18" s="81"/>
      <c r="O18" s="81"/>
      <c r="P18" s="81" t="s">
        <v>306</v>
      </c>
      <c r="Q18" s="95" t="s">
        <v>633</v>
      </c>
    </row>
    <row r="19" spans="1:17" s="87" customFormat="1" ht="43.2" hidden="1" x14ac:dyDescent="0.3">
      <c r="A19" s="86">
        <v>257</v>
      </c>
      <c r="B19" s="92" t="s">
        <v>618</v>
      </c>
      <c r="C19" s="93" t="s">
        <v>541</v>
      </c>
      <c r="D19" s="81"/>
      <c r="E19" s="82" t="s">
        <v>627</v>
      </c>
      <c r="F19" s="96" t="s">
        <v>628</v>
      </c>
      <c r="G19" s="169">
        <v>228598.95</v>
      </c>
      <c r="H19" s="81" t="s">
        <v>501</v>
      </c>
      <c r="I19" s="105" t="s">
        <v>538</v>
      </c>
      <c r="J19" s="81" t="s">
        <v>539</v>
      </c>
      <c r="K19" s="81"/>
      <c r="L19" s="81"/>
      <c r="M19" s="81"/>
      <c r="N19" s="81"/>
      <c r="O19" s="81"/>
      <c r="P19" s="81" t="s">
        <v>306</v>
      </c>
      <c r="Q19" s="95" t="s">
        <v>26</v>
      </c>
    </row>
    <row r="20" spans="1:17" s="87" customFormat="1" ht="28.8" hidden="1" x14ac:dyDescent="0.3">
      <c r="A20" s="88">
        <v>258</v>
      </c>
      <c r="B20" s="97" t="s">
        <v>618</v>
      </c>
      <c r="C20" s="98" t="s">
        <v>541</v>
      </c>
      <c r="D20" s="99"/>
      <c r="E20" s="100" t="s">
        <v>629</v>
      </c>
      <c r="F20" s="96" t="s">
        <v>630</v>
      </c>
      <c r="G20" s="169">
        <v>19550</v>
      </c>
      <c r="H20" s="99" t="s">
        <v>501</v>
      </c>
      <c r="I20" s="106" t="s">
        <v>538</v>
      </c>
      <c r="J20" s="99" t="s">
        <v>539</v>
      </c>
      <c r="K20" s="99" t="s">
        <v>306</v>
      </c>
      <c r="L20" s="99"/>
      <c r="M20" s="99"/>
      <c r="N20" s="99"/>
      <c r="O20" s="99" t="s">
        <v>306</v>
      </c>
      <c r="P20" s="81" t="s">
        <v>306</v>
      </c>
      <c r="Q20" s="107" t="s">
        <v>26</v>
      </c>
    </row>
    <row r="21" spans="1:17" s="87" customFormat="1" ht="43.2" hidden="1" x14ac:dyDescent="0.3">
      <c r="A21" s="86">
        <v>259</v>
      </c>
      <c r="B21" s="92" t="s">
        <v>635</v>
      </c>
      <c r="C21" s="93" t="s">
        <v>642</v>
      </c>
      <c r="D21" s="81"/>
      <c r="E21" s="81" t="s">
        <v>636</v>
      </c>
      <c r="F21" s="83" t="s">
        <v>643</v>
      </c>
      <c r="G21" s="167">
        <v>232031.85</v>
      </c>
      <c r="H21" s="81" t="s">
        <v>501</v>
      </c>
      <c r="I21" s="105" t="s">
        <v>538</v>
      </c>
      <c r="J21" s="81" t="s">
        <v>539</v>
      </c>
      <c r="K21" s="81" t="s">
        <v>306</v>
      </c>
      <c r="L21" s="81"/>
      <c r="M21" s="81"/>
      <c r="N21" s="81"/>
      <c r="O21" s="81"/>
      <c r="P21" s="81" t="s">
        <v>306</v>
      </c>
      <c r="Q21" s="95" t="s">
        <v>26</v>
      </c>
    </row>
    <row r="22" spans="1:17" s="87" customFormat="1" ht="28.8" hidden="1" x14ac:dyDescent="0.3">
      <c r="A22" s="86">
        <v>260</v>
      </c>
      <c r="B22" s="92" t="s">
        <v>637</v>
      </c>
      <c r="C22" s="93" t="s">
        <v>642</v>
      </c>
      <c r="D22" s="81" t="s">
        <v>637</v>
      </c>
      <c r="E22" s="81" t="s">
        <v>638</v>
      </c>
      <c r="F22" s="83" t="s">
        <v>644</v>
      </c>
      <c r="G22" s="167">
        <v>126.35</v>
      </c>
      <c r="H22" s="81" t="s">
        <v>501</v>
      </c>
      <c r="I22" s="105" t="s">
        <v>538</v>
      </c>
      <c r="J22" s="81" t="s">
        <v>539</v>
      </c>
      <c r="K22" s="99" t="s">
        <v>306</v>
      </c>
      <c r="L22" s="99"/>
      <c r="M22" s="99"/>
      <c r="N22" s="99"/>
      <c r="O22" s="99" t="s">
        <v>306</v>
      </c>
      <c r="P22" s="81" t="s">
        <v>306</v>
      </c>
      <c r="Q22" s="107" t="s">
        <v>26</v>
      </c>
    </row>
    <row r="23" spans="1:17" s="87" customFormat="1" ht="28.8" hidden="1" x14ac:dyDescent="0.3">
      <c r="A23" s="88">
        <v>261</v>
      </c>
      <c r="B23" s="92" t="s">
        <v>639</v>
      </c>
      <c r="C23" s="98" t="s">
        <v>642</v>
      </c>
      <c r="D23" s="99" t="s">
        <v>639</v>
      </c>
      <c r="E23" s="81" t="s">
        <v>640</v>
      </c>
      <c r="F23" s="96" t="s">
        <v>645</v>
      </c>
      <c r="G23" s="167">
        <v>1758.37</v>
      </c>
      <c r="H23" s="107" t="s">
        <v>646</v>
      </c>
      <c r="I23" s="106" t="s">
        <v>538</v>
      </c>
      <c r="J23" s="99" t="s">
        <v>539</v>
      </c>
      <c r="K23" s="99" t="s">
        <v>306</v>
      </c>
      <c r="L23" s="99"/>
      <c r="M23" s="99"/>
      <c r="N23" s="99"/>
      <c r="O23" s="99" t="s">
        <v>306</v>
      </c>
      <c r="P23" s="81" t="s">
        <v>306</v>
      </c>
      <c r="Q23" s="107" t="s">
        <v>26</v>
      </c>
    </row>
    <row r="24" spans="1:17" s="87" customFormat="1" ht="28.8" hidden="1" x14ac:dyDescent="0.3">
      <c r="A24" s="86">
        <v>262</v>
      </c>
      <c r="B24" s="84" t="s">
        <v>648</v>
      </c>
      <c r="C24" s="93" t="s">
        <v>647</v>
      </c>
      <c r="D24" s="81" t="s">
        <v>648</v>
      </c>
      <c r="E24" s="84" t="s">
        <v>649</v>
      </c>
      <c r="F24" s="83" t="s">
        <v>645</v>
      </c>
      <c r="G24" s="171">
        <v>136.29</v>
      </c>
      <c r="H24" s="107" t="s">
        <v>651</v>
      </c>
      <c r="I24" s="105" t="s">
        <v>538</v>
      </c>
      <c r="J24" s="81" t="s">
        <v>539</v>
      </c>
      <c r="K24" s="81" t="s">
        <v>306</v>
      </c>
      <c r="L24" s="81"/>
      <c r="M24" s="81"/>
      <c r="N24" s="81"/>
      <c r="O24" s="81" t="s">
        <v>306</v>
      </c>
      <c r="P24" s="81" t="s">
        <v>306</v>
      </c>
      <c r="Q24" s="95" t="s">
        <v>26</v>
      </c>
    </row>
    <row r="25" spans="1:17" s="87" customFormat="1" ht="43.2" hidden="1" x14ac:dyDescent="0.3">
      <c r="A25" s="86">
        <v>263</v>
      </c>
      <c r="B25" s="81" t="s">
        <v>652</v>
      </c>
      <c r="C25" s="93" t="s">
        <v>647</v>
      </c>
      <c r="D25" s="81" t="s">
        <v>652</v>
      </c>
      <c r="E25" s="81" t="s">
        <v>653</v>
      </c>
      <c r="F25" s="83" t="s">
        <v>664</v>
      </c>
      <c r="G25" s="167">
        <v>7202.37</v>
      </c>
      <c r="H25" s="107" t="s">
        <v>501</v>
      </c>
      <c r="I25" s="105" t="s">
        <v>538</v>
      </c>
      <c r="J25" s="81" t="s">
        <v>539</v>
      </c>
      <c r="K25" s="81" t="s">
        <v>306</v>
      </c>
      <c r="L25" s="81"/>
      <c r="M25" s="81"/>
      <c r="N25" s="81"/>
      <c r="O25" s="81" t="s">
        <v>306</v>
      </c>
      <c r="P25" s="81" t="s">
        <v>306</v>
      </c>
      <c r="Q25" s="95" t="s">
        <v>26</v>
      </c>
    </row>
    <row r="26" spans="1:17" s="87" customFormat="1" ht="43.2" hidden="1" x14ac:dyDescent="0.3">
      <c r="A26" s="86">
        <v>264</v>
      </c>
      <c r="B26" s="81" t="s">
        <v>652</v>
      </c>
      <c r="C26" s="93" t="s">
        <v>647</v>
      </c>
      <c r="D26" s="81" t="s">
        <v>652</v>
      </c>
      <c r="E26" s="81" t="s">
        <v>655</v>
      </c>
      <c r="F26" s="83" t="s">
        <v>656</v>
      </c>
      <c r="G26" s="167">
        <v>2200</v>
      </c>
      <c r="H26" s="95" t="s">
        <v>665</v>
      </c>
      <c r="I26" s="105" t="s">
        <v>538</v>
      </c>
      <c r="J26" s="81" t="s">
        <v>539</v>
      </c>
      <c r="K26" s="81" t="s">
        <v>306</v>
      </c>
      <c r="L26" s="81"/>
      <c r="M26" s="81"/>
      <c r="N26" s="81"/>
      <c r="O26" s="81" t="s">
        <v>306</v>
      </c>
      <c r="P26" s="81"/>
      <c r="Q26" s="95"/>
    </row>
    <row r="27" spans="1:17" s="87" customFormat="1" ht="28.8" hidden="1" x14ac:dyDescent="0.3">
      <c r="A27" s="86">
        <v>265</v>
      </c>
      <c r="B27" s="81" t="s">
        <v>652</v>
      </c>
      <c r="C27" s="93" t="s">
        <v>647</v>
      </c>
      <c r="D27" s="81" t="s">
        <v>652</v>
      </c>
      <c r="E27" s="81" t="s">
        <v>657</v>
      </c>
      <c r="F27" s="83" t="s">
        <v>631</v>
      </c>
      <c r="G27" s="167">
        <v>481.9</v>
      </c>
      <c r="H27" s="107" t="s">
        <v>501</v>
      </c>
      <c r="I27" s="105" t="s">
        <v>538</v>
      </c>
      <c r="J27" s="81" t="s">
        <v>539</v>
      </c>
      <c r="K27" s="81" t="s">
        <v>306</v>
      </c>
      <c r="L27" s="81"/>
      <c r="M27" s="81"/>
      <c r="N27" s="81"/>
      <c r="O27" s="81" t="s">
        <v>306</v>
      </c>
      <c r="P27" s="81" t="s">
        <v>306</v>
      </c>
      <c r="Q27" s="95" t="s">
        <v>26</v>
      </c>
    </row>
    <row r="28" spans="1:17" s="87" customFormat="1" ht="28.8" hidden="1" x14ac:dyDescent="0.3">
      <c r="A28" s="86">
        <v>266</v>
      </c>
      <c r="B28" s="81" t="s">
        <v>652</v>
      </c>
      <c r="C28" s="93" t="s">
        <v>647</v>
      </c>
      <c r="D28" s="81" t="s">
        <v>652</v>
      </c>
      <c r="E28" s="81" t="s">
        <v>659</v>
      </c>
      <c r="F28" s="83" t="s">
        <v>644</v>
      </c>
      <c r="G28" s="167">
        <v>726.59</v>
      </c>
      <c r="H28" s="107" t="s">
        <v>501</v>
      </c>
      <c r="I28" s="105" t="s">
        <v>538</v>
      </c>
      <c r="J28" s="81" t="s">
        <v>539</v>
      </c>
      <c r="K28" s="81" t="s">
        <v>306</v>
      </c>
      <c r="L28" s="81"/>
      <c r="M28" s="81"/>
      <c r="N28" s="81"/>
      <c r="O28" s="81" t="s">
        <v>306</v>
      </c>
      <c r="P28" s="81" t="s">
        <v>306</v>
      </c>
      <c r="Q28" s="95" t="s">
        <v>26</v>
      </c>
    </row>
    <row r="29" spans="1:17" s="87" customFormat="1" ht="28.8" hidden="1" x14ac:dyDescent="0.3">
      <c r="A29" s="86">
        <v>267</v>
      </c>
      <c r="B29" s="81" t="s">
        <v>652</v>
      </c>
      <c r="C29" s="93" t="s">
        <v>647</v>
      </c>
      <c r="D29" s="81" t="s">
        <v>652</v>
      </c>
      <c r="E29" s="81" t="s">
        <v>660</v>
      </c>
      <c r="F29" s="83" t="s">
        <v>716</v>
      </c>
      <c r="G29" s="167">
        <v>136.29</v>
      </c>
      <c r="H29" s="107" t="s">
        <v>501</v>
      </c>
      <c r="I29" s="105" t="s">
        <v>538</v>
      </c>
      <c r="J29" s="81" t="s">
        <v>539</v>
      </c>
      <c r="K29" s="81" t="s">
        <v>306</v>
      </c>
      <c r="L29" s="81"/>
      <c r="M29" s="81"/>
      <c r="N29" s="81"/>
      <c r="O29" s="81" t="s">
        <v>306</v>
      </c>
      <c r="P29" s="81" t="s">
        <v>306</v>
      </c>
      <c r="Q29" s="95" t="s">
        <v>26</v>
      </c>
    </row>
    <row r="30" spans="1:17" s="87" customFormat="1" ht="43.2" hidden="1" x14ac:dyDescent="0.3">
      <c r="A30" s="86">
        <v>268</v>
      </c>
      <c r="B30" s="81" t="s">
        <v>661</v>
      </c>
      <c r="C30" s="93" t="s">
        <v>647</v>
      </c>
      <c r="D30" s="81" t="s">
        <v>661</v>
      </c>
      <c r="E30" s="81" t="s">
        <v>662</v>
      </c>
      <c r="F30" s="83" t="s">
        <v>663</v>
      </c>
      <c r="G30" s="167">
        <v>250</v>
      </c>
      <c r="H30" s="95" t="s">
        <v>666</v>
      </c>
      <c r="I30" s="105" t="s">
        <v>671</v>
      </c>
      <c r="J30" s="81" t="s">
        <v>539</v>
      </c>
      <c r="K30" s="81" t="s">
        <v>306</v>
      </c>
      <c r="L30" s="81"/>
      <c r="M30" s="81"/>
      <c r="N30" s="81"/>
      <c r="O30" s="81" t="s">
        <v>306</v>
      </c>
      <c r="P30" s="81" t="s">
        <v>306</v>
      </c>
      <c r="Q30" s="95" t="s">
        <v>670</v>
      </c>
    </row>
    <row r="31" spans="1:17" s="87" customFormat="1" ht="28.8" hidden="1" x14ac:dyDescent="0.3">
      <c r="A31" s="86">
        <v>269</v>
      </c>
      <c r="B31" s="92" t="s">
        <v>667</v>
      </c>
      <c r="C31" s="93" t="s">
        <v>669</v>
      </c>
      <c r="D31" s="81" t="s">
        <v>667</v>
      </c>
      <c r="E31" s="81" t="s">
        <v>668</v>
      </c>
      <c r="F31" s="83" t="s">
        <v>213</v>
      </c>
      <c r="G31" s="167">
        <v>-153285.74</v>
      </c>
      <c r="H31" s="95" t="s">
        <v>632</v>
      </c>
      <c r="I31" s="105" t="s">
        <v>538</v>
      </c>
      <c r="J31" s="81" t="s">
        <v>539</v>
      </c>
      <c r="K31" s="81" t="s">
        <v>306</v>
      </c>
      <c r="L31" s="81"/>
      <c r="M31" s="81"/>
      <c r="N31" s="81"/>
      <c r="O31" s="81" t="s">
        <v>306</v>
      </c>
      <c r="P31" s="81" t="s">
        <v>306</v>
      </c>
      <c r="Q31" s="95" t="s">
        <v>672</v>
      </c>
    </row>
    <row r="32" spans="1:17" s="87" customFormat="1" ht="28.8" hidden="1" x14ac:dyDescent="0.3">
      <c r="A32" s="86">
        <v>270</v>
      </c>
      <c r="B32" s="81" t="s">
        <v>685</v>
      </c>
      <c r="C32" s="93" t="s">
        <v>697</v>
      </c>
      <c r="D32" s="81" t="s">
        <v>685</v>
      </c>
      <c r="E32" s="81" t="s">
        <v>686</v>
      </c>
      <c r="F32" s="83" t="s">
        <v>698</v>
      </c>
      <c r="G32" s="167">
        <v>1090.1500000000001</v>
      </c>
      <c r="H32" s="95" t="s">
        <v>501</v>
      </c>
      <c r="I32" s="105" t="s">
        <v>538</v>
      </c>
      <c r="J32" s="81" t="s">
        <v>539</v>
      </c>
      <c r="K32" s="81" t="s">
        <v>306</v>
      </c>
      <c r="L32" s="81"/>
      <c r="M32" s="81"/>
      <c r="N32" s="81"/>
      <c r="O32" s="81" t="s">
        <v>306</v>
      </c>
      <c r="P32" s="81" t="s">
        <v>306</v>
      </c>
      <c r="Q32" s="95" t="s">
        <v>857</v>
      </c>
    </row>
    <row r="33" spans="1:17" s="87" customFormat="1" ht="28.8" hidden="1" x14ac:dyDescent="0.3">
      <c r="A33" s="86">
        <v>271</v>
      </c>
      <c r="B33" s="81" t="s">
        <v>685</v>
      </c>
      <c r="C33" s="93" t="s">
        <v>697</v>
      </c>
      <c r="D33" s="81" t="s">
        <v>685</v>
      </c>
      <c r="E33" s="81" t="s">
        <v>688</v>
      </c>
      <c r="F33" s="83" t="s">
        <v>164</v>
      </c>
      <c r="G33" s="167">
        <v>706.33</v>
      </c>
      <c r="H33" s="95" t="s">
        <v>699</v>
      </c>
      <c r="I33" s="105" t="s">
        <v>538</v>
      </c>
      <c r="J33" s="81" t="s">
        <v>539</v>
      </c>
      <c r="K33" s="81" t="s">
        <v>306</v>
      </c>
      <c r="L33" s="81"/>
      <c r="M33" s="81"/>
      <c r="N33" s="81"/>
      <c r="O33" s="81" t="s">
        <v>306</v>
      </c>
      <c r="P33" s="81" t="s">
        <v>306</v>
      </c>
      <c r="Q33" s="95" t="s">
        <v>857</v>
      </c>
    </row>
    <row r="34" spans="1:17" s="87" customFormat="1" ht="28.8" hidden="1" x14ac:dyDescent="0.3">
      <c r="A34" s="86">
        <v>272</v>
      </c>
      <c r="B34" s="81" t="s">
        <v>685</v>
      </c>
      <c r="C34" s="93" t="s">
        <v>697</v>
      </c>
      <c r="D34" s="81" t="s">
        <v>685</v>
      </c>
      <c r="E34" s="81" t="s">
        <v>690</v>
      </c>
      <c r="F34" s="83" t="s">
        <v>387</v>
      </c>
      <c r="G34" s="167">
        <v>515.52</v>
      </c>
      <c r="H34" s="95" t="s">
        <v>501</v>
      </c>
      <c r="I34" s="105" t="s">
        <v>538</v>
      </c>
      <c r="J34" s="81" t="s">
        <v>539</v>
      </c>
      <c r="K34" s="81" t="s">
        <v>306</v>
      </c>
      <c r="L34" s="81"/>
      <c r="M34" s="81"/>
      <c r="N34" s="81"/>
      <c r="O34" s="81" t="s">
        <v>306</v>
      </c>
      <c r="P34" s="81" t="s">
        <v>306</v>
      </c>
      <c r="Q34" s="95" t="s">
        <v>857</v>
      </c>
    </row>
    <row r="35" spans="1:17" s="87" customFormat="1" ht="28.8" hidden="1" x14ac:dyDescent="0.3">
      <c r="A35" s="86">
        <v>273</v>
      </c>
      <c r="B35" s="81" t="s">
        <v>692</v>
      </c>
      <c r="C35" s="93" t="s">
        <v>697</v>
      </c>
      <c r="D35" s="81" t="s">
        <v>692</v>
      </c>
      <c r="E35" s="81" t="s">
        <v>693</v>
      </c>
      <c r="F35" s="83" t="s">
        <v>700</v>
      </c>
      <c r="G35" s="167">
        <v>8390.7800000000007</v>
      </c>
      <c r="H35" s="95" t="s">
        <v>501</v>
      </c>
      <c r="I35" s="105" t="s">
        <v>538</v>
      </c>
      <c r="J35" s="81" t="s">
        <v>539</v>
      </c>
      <c r="K35" s="81" t="s">
        <v>306</v>
      </c>
      <c r="L35" s="81"/>
      <c r="M35" s="81"/>
      <c r="N35" s="81"/>
      <c r="O35" s="81" t="s">
        <v>306</v>
      </c>
      <c r="P35" s="81" t="s">
        <v>306</v>
      </c>
      <c r="Q35" s="95" t="s">
        <v>857</v>
      </c>
    </row>
    <row r="36" spans="1:17" s="87" customFormat="1" ht="28.8" hidden="1" x14ac:dyDescent="0.3">
      <c r="A36" s="86">
        <v>274</v>
      </c>
      <c r="B36" s="81" t="s">
        <v>692</v>
      </c>
      <c r="C36" s="93" t="s">
        <v>697</v>
      </c>
      <c r="D36" s="81" t="s">
        <v>692</v>
      </c>
      <c r="E36" s="81" t="s">
        <v>695</v>
      </c>
      <c r="F36" s="83" t="s">
        <v>700</v>
      </c>
      <c r="G36" s="167">
        <v>2832.78</v>
      </c>
      <c r="H36" s="95" t="s">
        <v>501</v>
      </c>
      <c r="I36" s="105" t="s">
        <v>538</v>
      </c>
      <c r="J36" s="81" t="s">
        <v>539</v>
      </c>
      <c r="K36" s="81" t="s">
        <v>306</v>
      </c>
      <c r="L36" s="81"/>
      <c r="M36" s="81"/>
      <c r="N36" s="81"/>
      <c r="O36" s="81" t="s">
        <v>306</v>
      </c>
      <c r="P36" s="81" t="s">
        <v>306</v>
      </c>
      <c r="Q36" s="95" t="s">
        <v>857</v>
      </c>
    </row>
    <row r="37" spans="1:17" s="87" customFormat="1" ht="28.8" hidden="1" x14ac:dyDescent="0.3">
      <c r="A37" s="86">
        <v>275</v>
      </c>
      <c r="B37" s="92" t="s">
        <v>703</v>
      </c>
      <c r="C37" s="93" t="s">
        <v>713</v>
      </c>
      <c r="D37" s="81" t="s">
        <v>703</v>
      </c>
      <c r="E37" s="81" t="s">
        <v>704</v>
      </c>
      <c r="F37" s="83" t="s">
        <v>714</v>
      </c>
      <c r="G37" s="167">
        <v>3046.52</v>
      </c>
      <c r="H37" s="95" t="s">
        <v>501</v>
      </c>
      <c r="I37" s="105" t="s">
        <v>538</v>
      </c>
      <c r="J37" s="81" t="s">
        <v>539</v>
      </c>
      <c r="K37" s="81" t="s">
        <v>306</v>
      </c>
      <c r="L37" s="81"/>
      <c r="M37" s="81"/>
      <c r="N37" s="81"/>
      <c r="O37" s="81" t="s">
        <v>306</v>
      </c>
      <c r="P37" s="81" t="s">
        <v>306</v>
      </c>
      <c r="Q37" s="95" t="s">
        <v>857</v>
      </c>
    </row>
    <row r="38" spans="1:17" s="87" customFormat="1" ht="28.8" hidden="1" x14ac:dyDescent="0.3">
      <c r="A38" s="86">
        <v>276</v>
      </c>
      <c r="B38" s="92" t="s">
        <v>703</v>
      </c>
      <c r="C38" s="93" t="s">
        <v>713</v>
      </c>
      <c r="D38" s="81" t="s">
        <v>703</v>
      </c>
      <c r="E38" s="81" t="s">
        <v>706</v>
      </c>
      <c r="F38" s="83" t="s">
        <v>715</v>
      </c>
      <c r="G38" s="167">
        <v>236.69</v>
      </c>
      <c r="H38" s="95" t="s">
        <v>501</v>
      </c>
      <c r="I38" s="105" t="s">
        <v>538</v>
      </c>
      <c r="J38" s="81" t="s">
        <v>539</v>
      </c>
      <c r="K38" s="81" t="s">
        <v>306</v>
      </c>
      <c r="L38" s="81"/>
      <c r="M38" s="81"/>
      <c r="N38" s="81"/>
      <c r="O38" s="81" t="s">
        <v>306</v>
      </c>
      <c r="P38" s="81" t="s">
        <v>306</v>
      </c>
      <c r="Q38" s="95" t="s">
        <v>857</v>
      </c>
    </row>
    <row r="39" spans="1:17" s="87" customFormat="1" ht="28.8" hidden="1" x14ac:dyDescent="0.3">
      <c r="A39" s="86">
        <v>277</v>
      </c>
      <c r="B39" s="92" t="s">
        <v>703</v>
      </c>
      <c r="C39" s="93" t="s">
        <v>713</v>
      </c>
      <c r="D39" s="81" t="s">
        <v>703</v>
      </c>
      <c r="E39" s="81" t="s">
        <v>708</v>
      </c>
      <c r="F39" s="83" t="s">
        <v>631</v>
      </c>
      <c r="G39" s="167">
        <v>1952.13</v>
      </c>
      <c r="H39" s="95" t="s">
        <v>501</v>
      </c>
      <c r="I39" s="105" t="s">
        <v>538</v>
      </c>
      <c r="J39" s="81" t="s">
        <v>539</v>
      </c>
      <c r="K39" s="81" t="s">
        <v>306</v>
      </c>
      <c r="L39" s="81"/>
      <c r="M39" s="81"/>
      <c r="N39" s="81"/>
      <c r="O39" s="81" t="s">
        <v>306</v>
      </c>
      <c r="P39" s="81" t="s">
        <v>306</v>
      </c>
      <c r="Q39" s="95" t="s">
        <v>857</v>
      </c>
    </row>
    <row r="40" spans="1:17" s="87" customFormat="1" ht="28.8" hidden="1" x14ac:dyDescent="0.3">
      <c r="A40" s="86">
        <v>278</v>
      </c>
      <c r="B40" s="92" t="s">
        <v>703</v>
      </c>
      <c r="C40" s="93" t="s">
        <v>713</v>
      </c>
      <c r="D40" s="81" t="s">
        <v>703</v>
      </c>
      <c r="E40" s="81" t="s">
        <v>709</v>
      </c>
      <c r="F40" s="83" t="s">
        <v>631</v>
      </c>
      <c r="G40" s="167">
        <v>34.520000000000003</v>
      </c>
      <c r="H40" s="95" t="s">
        <v>501</v>
      </c>
      <c r="I40" s="105" t="s">
        <v>538</v>
      </c>
      <c r="J40" s="81" t="s">
        <v>539</v>
      </c>
      <c r="K40" s="81" t="s">
        <v>306</v>
      </c>
      <c r="L40" s="81"/>
      <c r="M40" s="81"/>
      <c r="N40" s="81"/>
      <c r="O40" s="81" t="s">
        <v>306</v>
      </c>
      <c r="P40" s="81" t="s">
        <v>306</v>
      </c>
      <c r="Q40" s="95" t="s">
        <v>857</v>
      </c>
    </row>
    <row r="41" spans="1:17" s="87" customFormat="1" ht="28.8" hidden="1" x14ac:dyDescent="0.3">
      <c r="A41" s="86">
        <v>279</v>
      </c>
      <c r="B41" s="92" t="s">
        <v>710</v>
      </c>
      <c r="C41" s="93" t="s">
        <v>713</v>
      </c>
      <c r="D41" s="81" t="s">
        <v>710</v>
      </c>
      <c r="E41" s="81" t="s">
        <v>711</v>
      </c>
      <c r="F41" s="83" t="s">
        <v>716</v>
      </c>
      <c r="G41" s="167">
        <v>4900.68</v>
      </c>
      <c r="H41" s="95" t="s">
        <v>501</v>
      </c>
      <c r="I41" s="105" t="s">
        <v>538</v>
      </c>
      <c r="J41" s="81" t="s">
        <v>539</v>
      </c>
      <c r="K41" s="81" t="s">
        <v>306</v>
      </c>
      <c r="L41" s="81"/>
      <c r="M41" s="81"/>
      <c r="N41" s="81"/>
      <c r="O41" s="81" t="s">
        <v>306</v>
      </c>
      <c r="P41" s="81" t="s">
        <v>306</v>
      </c>
      <c r="Q41" s="95" t="s">
        <v>857</v>
      </c>
    </row>
    <row r="42" spans="1:17" s="87" customFormat="1" ht="28.8" hidden="1" x14ac:dyDescent="0.3">
      <c r="A42" s="86">
        <v>280</v>
      </c>
      <c r="B42" s="84" t="s">
        <v>718</v>
      </c>
      <c r="C42" s="98" t="s">
        <v>729</v>
      </c>
      <c r="D42" s="99"/>
      <c r="E42" s="85" t="s">
        <v>730</v>
      </c>
      <c r="F42" s="83" t="s">
        <v>631</v>
      </c>
      <c r="G42" s="171">
        <v>0.02</v>
      </c>
      <c r="H42" s="95" t="s">
        <v>501</v>
      </c>
      <c r="I42" s="105" t="s">
        <v>538</v>
      </c>
      <c r="J42" s="81" t="s">
        <v>539</v>
      </c>
      <c r="K42" s="81" t="s">
        <v>306</v>
      </c>
      <c r="L42" s="81"/>
      <c r="M42" s="81"/>
      <c r="N42" s="81"/>
      <c r="O42" s="81"/>
      <c r="P42" s="81" t="s">
        <v>306</v>
      </c>
      <c r="Q42" s="95" t="s">
        <v>857</v>
      </c>
    </row>
    <row r="43" spans="1:17" s="87" customFormat="1" ht="28.8" hidden="1" x14ac:dyDescent="0.3">
      <c r="A43" s="86">
        <v>281</v>
      </c>
      <c r="B43" s="7" t="s">
        <v>721</v>
      </c>
      <c r="C43" s="93" t="s">
        <v>729</v>
      </c>
      <c r="D43" s="7" t="s">
        <v>721</v>
      </c>
      <c r="E43" s="7" t="s">
        <v>722</v>
      </c>
      <c r="F43" s="83" t="s">
        <v>731</v>
      </c>
      <c r="G43" s="167">
        <v>27192.52</v>
      </c>
      <c r="H43" s="95" t="s">
        <v>501</v>
      </c>
      <c r="I43" s="105" t="s">
        <v>538</v>
      </c>
      <c r="J43" s="81" t="s">
        <v>539</v>
      </c>
      <c r="K43" s="81" t="s">
        <v>306</v>
      </c>
      <c r="L43" s="81"/>
      <c r="M43" s="81"/>
      <c r="N43" s="81"/>
      <c r="O43" s="81" t="s">
        <v>306</v>
      </c>
      <c r="P43" s="81" t="s">
        <v>306</v>
      </c>
      <c r="Q43" s="95" t="s">
        <v>857</v>
      </c>
    </row>
    <row r="44" spans="1:17" s="87" customFormat="1" ht="28.8" hidden="1" x14ac:dyDescent="0.3">
      <c r="A44" s="86">
        <v>282</v>
      </c>
      <c r="B44" s="7" t="s">
        <v>721</v>
      </c>
      <c r="C44" s="93" t="s">
        <v>729</v>
      </c>
      <c r="D44" s="7" t="s">
        <v>721</v>
      </c>
      <c r="E44" s="7" t="s">
        <v>723</v>
      </c>
      <c r="F44" s="83" t="s">
        <v>732</v>
      </c>
      <c r="G44" s="167">
        <v>5147.79</v>
      </c>
      <c r="H44" s="95" t="s">
        <v>501</v>
      </c>
      <c r="I44" s="105" t="s">
        <v>538</v>
      </c>
      <c r="J44" s="81" t="s">
        <v>539</v>
      </c>
      <c r="K44" s="81" t="s">
        <v>306</v>
      </c>
      <c r="L44" s="81"/>
      <c r="M44" s="81"/>
      <c r="N44" s="81"/>
      <c r="O44" s="81" t="s">
        <v>306</v>
      </c>
      <c r="P44" s="81" t="s">
        <v>306</v>
      </c>
      <c r="Q44" s="95" t="s">
        <v>857</v>
      </c>
    </row>
    <row r="45" spans="1:17" s="87" customFormat="1" ht="28.8" hidden="1" x14ac:dyDescent="0.3">
      <c r="A45" s="86">
        <v>283</v>
      </c>
      <c r="B45" s="7" t="s">
        <v>721</v>
      </c>
      <c r="C45" s="93" t="s">
        <v>729</v>
      </c>
      <c r="D45" s="7" t="s">
        <v>721</v>
      </c>
      <c r="E45" s="7" t="s">
        <v>725</v>
      </c>
      <c r="F45" s="83" t="s">
        <v>732</v>
      </c>
      <c r="G45" s="167">
        <v>3052.18</v>
      </c>
      <c r="H45" s="95" t="s">
        <v>501</v>
      </c>
      <c r="I45" s="105" t="s">
        <v>538</v>
      </c>
      <c r="J45" s="81" t="s">
        <v>539</v>
      </c>
      <c r="K45" s="81" t="s">
        <v>306</v>
      </c>
      <c r="L45" s="81"/>
      <c r="M45" s="81"/>
      <c r="N45" s="81"/>
      <c r="O45" s="81" t="s">
        <v>306</v>
      </c>
      <c r="P45" s="81" t="s">
        <v>306</v>
      </c>
      <c r="Q45" s="95" t="s">
        <v>857</v>
      </c>
    </row>
    <row r="46" spans="1:17" s="87" customFormat="1" ht="28.8" hidden="1" x14ac:dyDescent="0.3">
      <c r="A46" s="86">
        <v>284</v>
      </c>
      <c r="B46" s="7" t="s">
        <v>721</v>
      </c>
      <c r="C46" s="93" t="s">
        <v>729</v>
      </c>
      <c r="D46" s="7" t="s">
        <v>721</v>
      </c>
      <c r="E46" s="7" t="s">
        <v>726</v>
      </c>
      <c r="F46" s="83" t="s">
        <v>631</v>
      </c>
      <c r="G46" s="167">
        <v>1911.14</v>
      </c>
      <c r="H46" s="95" t="s">
        <v>501</v>
      </c>
      <c r="I46" s="105" t="s">
        <v>538</v>
      </c>
      <c r="J46" s="81" t="s">
        <v>539</v>
      </c>
      <c r="K46" s="81" t="s">
        <v>306</v>
      </c>
      <c r="L46" s="81"/>
      <c r="M46" s="81"/>
      <c r="N46" s="81"/>
      <c r="O46" s="81" t="s">
        <v>306</v>
      </c>
      <c r="P46" s="81" t="s">
        <v>306</v>
      </c>
      <c r="Q46" s="95" t="s">
        <v>857</v>
      </c>
    </row>
    <row r="47" spans="1:17" s="87" customFormat="1" ht="28.8" hidden="1" x14ac:dyDescent="0.3">
      <c r="A47" s="86">
        <v>285</v>
      </c>
      <c r="B47" s="7" t="s">
        <v>721</v>
      </c>
      <c r="C47" s="93" t="s">
        <v>729</v>
      </c>
      <c r="D47" s="7" t="s">
        <v>721</v>
      </c>
      <c r="E47" s="7" t="s">
        <v>727</v>
      </c>
      <c r="F47" s="83" t="s">
        <v>631</v>
      </c>
      <c r="G47" s="167">
        <v>715.41</v>
      </c>
      <c r="H47" s="95" t="s">
        <v>501</v>
      </c>
      <c r="I47" s="105" t="s">
        <v>538</v>
      </c>
      <c r="J47" s="81" t="s">
        <v>539</v>
      </c>
      <c r="K47" s="81" t="s">
        <v>306</v>
      </c>
      <c r="L47" s="81"/>
      <c r="M47" s="81"/>
      <c r="N47" s="81"/>
      <c r="O47" s="81" t="s">
        <v>306</v>
      </c>
      <c r="P47" s="81" t="s">
        <v>306</v>
      </c>
      <c r="Q47" s="95" t="s">
        <v>857</v>
      </c>
    </row>
    <row r="48" spans="1:17" s="87" customFormat="1" ht="28.8" hidden="1" x14ac:dyDescent="0.3">
      <c r="A48" s="128">
        <v>286</v>
      </c>
      <c r="B48" s="7" t="s">
        <v>635</v>
      </c>
      <c r="C48" s="129" t="s">
        <v>854</v>
      </c>
      <c r="D48" s="82"/>
      <c r="E48" s="7" t="s">
        <v>636</v>
      </c>
      <c r="F48" s="43" t="s">
        <v>533</v>
      </c>
      <c r="G48" s="172">
        <v>56776.52</v>
      </c>
      <c r="H48" s="95" t="s">
        <v>501</v>
      </c>
      <c r="I48" s="105" t="s">
        <v>538</v>
      </c>
      <c r="J48" s="81" t="s">
        <v>539</v>
      </c>
      <c r="K48" s="81" t="s">
        <v>306</v>
      </c>
      <c r="L48" s="81"/>
      <c r="M48" s="81"/>
      <c r="N48" s="81"/>
      <c r="O48" s="81"/>
      <c r="P48" s="81" t="s">
        <v>306</v>
      </c>
      <c r="Q48" s="95" t="s">
        <v>857</v>
      </c>
    </row>
    <row r="49" spans="1:17" s="87" customFormat="1" ht="28.8" hidden="1" x14ac:dyDescent="0.3">
      <c r="A49" s="128">
        <v>287</v>
      </c>
      <c r="B49" s="7" t="s">
        <v>803</v>
      </c>
      <c r="C49" s="129" t="s">
        <v>854</v>
      </c>
      <c r="D49" s="82"/>
      <c r="E49" s="7" t="s">
        <v>804</v>
      </c>
      <c r="F49" s="43" t="s">
        <v>533</v>
      </c>
      <c r="G49" s="172">
        <v>34537.1</v>
      </c>
      <c r="H49" s="95" t="s">
        <v>501</v>
      </c>
      <c r="I49" s="105" t="s">
        <v>538</v>
      </c>
      <c r="J49" s="81" t="s">
        <v>539</v>
      </c>
      <c r="K49" s="81" t="s">
        <v>306</v>
      </c>
      <c r="L49" s="81"/>
      <c r="M49" s="81"/>
      <c r="N49" s="81"/>
      <c r="O49" s="81"/>
      <c r="P49" s="81" t="s">
        <v>306</v>
      </c>
      <c r="Q49" s="95" t="s">
        <v>857</v>
      </c>
    </row>
    <row r="50" spans="1:17" s="87" customFormat="1" ht="28.8" hidden="1" x14ac:dyDescent="0.3">
      <c r="A50" s="128">
        <v>288</v>
      </c>
      <c r="B50" s="7" t="s">
        <v>805</v>
      </c>
      <c r="C50" s="129" t="s">
        <v>854</v>
      </c>
      <c r="D50" s="82"/>
      <c r="E50" s="7" t="s">
        <v>806</v>
      </c>
      <c r="F50" s="43" t="s">
        <v>364</v>
      </c>
      <c r="G50" s="172">
        <v>33423</v>
      </c>
      <c r="H50" s="95" t="s">
        <v>501</v>
      </c>
      <c r="I50" s="105" t="s">
        <v>538</v>
      </c>
      <c r="J50" s="81" t="s">
        <v>539</v>
      </c>
      <c r="K50" s="81" t="s">
        <v>306</v>
      </c>
      <c r="L50" s="81"/>
      <c r="M50" s="81"/>
      <c r="N50" s="81"/>
      <c r="O50" s="81"/>
      <c r="P50" s="81" t="s">
        <v>306</v>
      </c>
      <c r="Q50" s="95" t="s">
        <v>857</v>
      </c>
    </row>
    <row r="51" spans="1:17" s="87" customFormat="1" ht="43.2" hidden="1" x14ac:dyDescent="0.3">
      <c r="A51" s="128">
        <v>289</v>
      </c>
      <c r="B51" s="7" t="s">
        <v>805</v>
      </c>
      <c r="C51" s="129" t="s">
        <v>854</v>
      </c>
      <c r="D51" s="82"/>
      <c r="E51" s="7" t="s">
        <v>806</v>
      </c>
      <c r="F51" s="43" t="s">
        <v>531</v>
      </c>
      <c r="G51" s="172">
        <v>479389.92</v>
      </c>
      <c r="H51" s="95" t="s">
        <v>501</v>
      </c>
      <c r="I51" s="105" t="s">
        <v>538</v>
      </c>
      <c r="J51" s="81" t="s">
        <v>539</v>
      </c>
      <c r="K51" s="81" t="s">
        <v>306</v>
      </c>
      <c r="L51" s="81"/>
      <c r="M51" s="81"/>
      <c r="N51" s="81"/>
      <c r="O51" s="81"/>
      <c r="P51" s="81" t="s">
        <v>306</v>
      </c>
      <c r="Q51" s="95" t="s">
        <v>857</v>
      </c>
    </row>
    <row r="52" spans="1:17" s="70" customFormat="1" ht="28.8" hidden="1" x14ac:dyDescent="0.3">
      <c r="A52" s="128">
        <v>290</v>
      </c>
      <c r="B52" s="7" t="s">
        <v>807</v>
      </c>
      <c r="C52" s="129" t="s">
        <v>854</v>
      </c>
      <c r="D52" s="131"/>
      <c r="E52" s="7" t="s">
        <v>808</v>
      </c>
      <c r="F52" s="43" t="s">
        <v>355</v>
      </c>
      <c r="G52" s="172">
        <v>4639.37</v>
      </c>
      <c r="H52" s="95" t="s">
        <v>501</v>
      </c>
      <c r="I52" s="105" t="s">
        <v>538</v>
      </c>
      <c r="J52" s="81" t="s">
        <v>539</v>
      </c>
      <c r="K52" s="81" t="s">
        <v>306</v>
      </c>
      <c r="L52" s="81"/>
      <c r="M52" s="81"/>
      <c r="N52" s="81"/>
      <c r="O52" s="81"/>
      <c r="P52" s="81" t="s">
        <v>306</v>
      </c>
      <c r="Q52" s="95" t="s">
        <v>857</v>
      </c>
    </row>
    <row r="53" spans="1:17" s="70" customFormat="1" ht="28.8" hidden="1" x14ac:dyDescent="0.3">
      <c r="A53" s="128">
        <v>291</v>
      </c>
      <c r="B53" s="7" t="s">
        <v>807</v>
      </c>
      <c r="C53" s="129" t="s">
        <v>854</v>
      </c>
      <c r="D53" s="131"/>
      <c r="E53" s="7" t="s">
        <v>810</v>
      </c>
      <c r="F53" s="43" t="s">
        <v>533</v>
      </c>
      <c r="G53" s="172">
        <v>34537.1</v>
      </c>
      <c r="H53" s="95" t="s">
        <v>501</v>
      </c>
      <c r="I53" s="105" t="s">
        <v>538</v>
      </c>
      <c r="J53" s="81" t="s">
        <v>539</v>
      </c>
      <c r="K53" s="81" t="s">
        <v>306</v>
      </c>
      <c r="L53" s="81"/>
      <c r="M53" s="81"/>
      <c r="N53" s="81"/>
      <c r="O53" s="81"/>
      <c r="P53" s="81" t="s">
        <v>306</v>
      </c>
      <c r="Q53" s="95" t="s">
        <v>857</v>
      </c>
    </row>
    <row r="54" spans="1:17" s="70" customFormat="1" ht="28.8" hidden="1" x14ac:dyDescent="0.3">
      <c r="A54" s="128">
        <v>292</v>
      </c>
      <c r="B54" s="7" t="s">
        <v>811</v>
      </c>
      <c r="C54" s="129" t="s">
        <v>854</v>
      </c>
      <c r="D54" s="131"/>
      <c r="E54" s="7" t="s">
        <v>812</v>
      </c>
      <c r="F54" s="43" t="s">
        <v>355</v>
      </c>
      <c r="G54" s="172">
        <v>9810.18</v>
      </c>
      <c r="H54" s="95" t="s">
        <v>501</v>
      </c>
      <c r="I54" s="105" t="s">
        <v>538</v>
      </c>
      <c r="J54" s="81" t="s">
        <v>539</v>
      </c>
      <c r="K54" s="81" t="s">
        <v>306</v>
      </c>
      <c r="L54" s="81"/>
      <c r="M54" s="81"/>
      <c r="N54" s="81"/>
      <c r="O54" s="81"/>
      <c r="P54" s="81" t="s">
        <v>306</v>
      </c>
      <c r="Q54" s="95" t="s">
        <v>857</v>
      </c>
    </row>
    <row r="55" spans="1:17" s="70" customFormat="1" ht="28.8" hidden="1" x14ac:dyDescent="0.3">
      <c r="A55" s="128">
        <v>293</v>
      </c>
      <c r="B55" s="7" t="s">
        <v>811</v>
      </c>
      <c r="C55" s="129" t="s">
        <v>854</v>
      </c>
      <c r="D55" s="131"/>
      <c r="E55" s="7" t="s">
        <v>813</v>
      </c>
      <c r="F55" s="43" t="s">
        <v>533</v>
      </c>
      <c r="G55" s="172">
        <v>33423.01</v>
      </c>
      <c r="H55" s="95" t="s">
        <v>501</v>
      </c>
      <c r="I55" s="105" t="s">
        <v>538</v>
      </c>
      <c r="J55" s="81" t="s">
        <v>539</v>
      </c>
      <c r="K55" s="81" t="s">
        <v>306</v>
      </c>
      <c r="L55" s="81"/>
      <c r="M55" s="81"/>
      <c r="N55" s="81"/>
      <c r="O55" s="81"/>
      <c r="P55" s="81" t="s">
        <v>306</v>
      </c>
      <c r="Q55" s="95" t="s">
        <v>857</v>
      </c>
    </row>
    <row r="56" spans="1:17" s="70" customFormat="1" ht="28.8" hidden="1" x14ac:dyDescent="0.3">
      <c r="A56" s="128">
        <v>294</v>
      </c>
      <c r="B56" s="7" t="s">
        <v>814</v>
      </c>
      <c r="C56" s="129" t="s">
        <v>854</v>
      </c>
      <c r="D56" s="131"/>
      <c r="E56" s="7" t="s">
        <v>815</v>
      </c>
      <c r="F56" s="43" t="s">
        <v>355</v>
      </c>
      <c r="G56" s="172">
        <v>7178.39</v>
      </c>
      <c r="H56" s="95" t="s">
        <v>501</v>
      </c>
      <c r="I56" s="105" t="s">
        <v>538</v>
      </c>
      <c r="J56" s="81" t="s">
        <v>539</v>
      </c>
      <c r="K56" s="81" t="s">
        <v>306</v>
      </c>
      <c r="L56" s="81"/>
      <c r="M56" s="81"/>
      <c r="N56" s="81"/>
      <c r="O56" s="81"/>
      <c r="P56" s="81" t="s">
        <v>306</v>
      </c>
      <c r="Q56" s="95" t="s">
        <v>857</v>
      </c>
    </row>
    <row r="57" spans="1:17" ht="28.8" hidden="1" x14ac:dyDescent="0.3">
      <c r="A57" s="128">
        <v>295</v>
      </c>
      <c r="B57" s="7" t="s">
        <v>814</v>
      </c>
      <c r="C57" s="129" t="s">
        <v>854</v>
      </c>
      <c r="D57" s="131"/>
      <c r="E57" s="7" t="s">
        <v>816</v>
      </c>
      <c r="F57" s="43" t="s">
        <v>533</v>
      </c>
      <c r="G57" s="172">
        <v>24672.41</v>
      </c>
      <c r="H57" s="95" t="s">
        <v>501</v>
      </c>
      <c r="I57" s="105" t="s">
        <v>538</v>
      </c>
      <c r="J57" s="81" t="s">
        <v>539</v>
      </c>
      <c r="K57" s="81" t="s">
        <v>306</v>
      </c>
      <c r="L57" s="81"/>
      <c r="M57" s="81"/>
      <c r="N57" s="81"/>
      <c r="O57" s="81"/>
      <c r="P57" s="81" t="s">
        <v>306</v>
      </c>
      <c r="Q57" s="95" t="s">
        <v>857</v>
      </c>
    </row>
    <row r="58" spans="1:17" ht="28.8" hidden="1" x14ac:dyDescent="0.3">
      <c r="A58" s="128">
        <v>296</v>
      </c>
      <c r="B58" s="7" t="s">
        <v>685</v>
      </c>
      <c r="C58" s="129" t="s">
        <v>854</v>
      </c>
      <c r="D58" s="131"/>
      <c r="E58" s="7" t="s">
        <v>817</v>
      </c>
      <c r="F58" s="43" t="s">
        <v>355</v>
      </c>
      <c r="G58" s="172">
        <v>16356.13</v>
      </c>
      <c r="H58" s="95" t="s">
        <v>501</v>
      </c>
      <c r="I58" s="105" t="s">
        <v>538</v>
      </c>
      <c r="J58" s="81" t="s">
        <v>539</v>
      </c>
      <c r="K58" s="81" t="s">
        <v>306</v>
      </c>
      <c r="L58" s="81"/>
      <c r="M58" s="81"/>
      <c r="N58" s="81"/>
      <c r="O58" s="81"/>
      <c r="P58" s="81" t="s">
        <v>306</v>
      </c>
      <c r="Q58" s="95" t="s">
        <v>857</v>
      </c>
    </row>
    <row r="59" spans="1:17" ht="28.8" hidden="1" x14ac:dyDescent="0.3">
      <c r="A59" s="128">
        <v>297</v>
      </c>
      <c r="B59" s="7" t="s">
        <v>685</v>
      </c>
      <c r="C59" s="129" t="s">
        <v>854</v>
      </c>
      <c r="D59" s="131"/>
      <c r="E59" s="7" t="s">
        <v>818</v>
      </c>
      <c r="F59" s="43" t="s">
        <v>533</v>
      </c>
      <c r="G59" s="172">
        <v>25553.56</v>
      </c>
      <c r="H59" s="95" t="s">
        <v>501</v>
      </c>
      <c r="I59" s="105" t="s">
        <v>538</v>
      </c>
      <c r="J59" s="81" t="s">
        <v>539</v>
      </c>
      <c r="K59" s="81" t="s">
        <v>306</v>
      </c>
      <c r="L59" s="81"/>
      <c r="M59" s="81"/>
      <c r="N59" s="81"/>
      <c r="O59" s="81"/>
      <c r="P59" s="81" t="s">
        <v>306</v>
      </c>
      <c r="Q59" s="95" t="s">
        <v>857</v>
      </c>
    </row>
    <row r="60" spans="1:17" ht="28.8" hidden="1" x14ac:dyDescent="0.3">
      <c r="A60" s="128">
        <v>298</v>
      </c>
      <c r="B60" s="7" t="s">
        <v>819</v>
      </c>
      <c r="C60" s="129" t="s">
        <v>854</v>
      </c>
      <c r="D60" s="131"/>
      <c r="E60" s="7" t="s">
        <v>820</v>
      </c>
      <c r="F60" s="43" t="s">
        <v>855</v>
      </c>
      <c r="G60" s="172">
        <v>6816.8</v>
      </c>
      <c r="H60" s="95" t="s">
        <v>501</v>
      </c>
      <c r="I60" s="105" t="s">
        <v>538</v>
      </c>
      <c r="J60" s="81" t="s">
        <v>539</v>
      </c>
      <c r="K60" s="81" t="s">
        <v>306</v>
      </c>
      <c r="L60" s="81"/>
      <c r="M60" s="81"/>
      <c r="N60" s="81"/>
      <c r="O60" s="81"/>
      <c r="P60" s="81" t="s">
        <v>306</v>
      </c>
      <c r="Q60" s="95" t="s">
        <v>857</v>
      </c>
    </row>
    <row r="61" spans="1:17" ht="28.8" hidden="1" x14ac:dyDescent="0.3">
      <c r="A61" s="128">
        <v>299</v>
      </c>
      <c r="B61" s="7" t="s">
        <v>822</v>
      </c>
      <c r="C61" s="129" t="s">
        <v>854</v>
      </c>
      <c r="D61" s="131"/>
      <c r="E61" s="7" t="s">
        <v>818</v>
      </c>
      <c r="F61" s="43" t="s">
        <v>532</v>
      </c>
      <c r="G61" s="172">
        <v>75377.179999999993</v>
      </c>
      <c r="H61" s="95" t="s">
        <v>501</v>
      </c>
      <c r="I61" s="105" t="s">
        <v>538</v>
      </c>
      <c r="J61" s="81" t="s">
        <v>539</v>
      </c>
      <c r="K61" s="81" t="s">
        <v>306</v>
      </c>
      <c r="L61" s="81"/>
      <c r="M61" s="81"/>
      <c r="N61" s="81"/>
      <c r="O61" s="81"/>
      <c r="P61" s="81" t="s">
        <v>306</v>
      </c>
      <c r="Q61" s="95" t="s">
        <v>857</v>
      </c>
    </row>
    <row r="62" spans="1:17" ht="28.8" hidden="1" x14ac:dyDescent="0.3">
      <c r="A62" s="128">
        <v>300</v>
      </c>
      <c r="B62" s="7" t="s">
        <v>692</v>
      </c>
      <c r="C62" s="129" t="s">
        <v>854</v>
      </c>
      <c r="D62" s="131"/>
      <c r="E62" s="7" t="s">
        <v>823</v>
      </c>
      <c r="F62" s="43" t="s">
        <v>355</v>
      </c>
      <c r="G62" s="172">
        <v>4433.2</v>
      </c>
      <c r="H62" s="95" t="s">
        <v>501</v>
      </c>
      <c r="I62" s="105" t="s">
        <v>538</v>
      </c>
      <c r="J62" s="81" t="s">
        <v>539</v>
      </c>
      <c r="K62" s="81" t="s">
        <v>306</v>
      </c>
      <c r="L62" s="81"/>
      <c r="M62" s="81"/>
      <c r="N62" s="81"/>
      <c r="O62" s="81"/>
      <c r="P62" s="81" t="s">
        <v>306</v>
      </c>
      <c r="Q62" s="95" t="s">
        <v>857</v>
      </c>
    </row>
    <row r="63" spans="1:17" ht="28.8" hidden="1" x14ac:dyDescent="0.3">
      <c r="A63" s="128">
        <v>301</v>
      </c>
      <c r="B63" s="7" t="s">
        <v>692</v>
      </c>
      <c r="C63" s="129" t="s">
        <v>854</v>
      </c>
      <c r="D63" s="131"/>
      <c r="E63" s="7" t="s">
        <v>824</v>
      </c>
      <c r="F63" s="43" t="s">
        <v>533</v>
      </c>
      <c r="G63" s="172">
        <v>23080.65</v>
      </c>
      <c r="H63" s="95" t="s">
        <v>501</v>
      </c>
      <c r="I63" s="105" t="s">
        <v>538</v>
      </c>
      <c r="J63" s="81" t="s">
        <v>539</v>
      </c>
      <c r="K63" s="81" t="s">
        <v>306</v>
      </c>
      <c r="L63" s="81"/>
      <c r="M63" s="81"/>
      <c r="N63" s="81"/>
      <c r="O63" s="81"/>
      <c r="P63" s="81" t="s">
        <v>306</v>
      </c>
      <c r="Q63" s="95" t="s">
        <v>857</v>
      </c>
    </row>
    <row r="64" spans="1:17" ht="28.8" hidden="1" x14ac:dyDescent="0.3">
      <c r="A64" s="128">
        <v>302</v>
      </c>
      <c r="B64" s="7" t="s">
        <v>825</v>
      </c>
      <c r="C64" s="129" t="s">
        <v>854</v>
      </c>
      <c r="D64" s="131"/>
      <c r="E64" s="7" t="s">
        <v>824</v>
      </c>
      <c r="F64" s="43" t="s">
        <v>191</v>
      </c>
      <c r="G64" s="172">
        <v>148132.75</v>
      </c>
      <c r="H64" s="95" t="s">
        <v>501</v>
      </c>
      <c r="I64" s="105" t="s">
        <v>538</v>
      </c>
      <c r="J64" s="81" t="s">
        <v>539</v>
      </c>
      <c r="K64" s="81" t="s">
        <v>306</v>
      </c>
      <c r="L64" s="81"/>
      <c r="M64" s="81"/>
      <c r="N64" s="81"/>
      <c r="O64" s="81"/>
      <c r="P64" s="81" t="s">
        <v>306</v>
      </c>
      <c r="Q64" s="95" t="s">
        <v>857</v>
      </c>
    </row>
    <row r="65" spans="1:17" ht="28.8" hidden="1" x14ac:dyDescent="0.3">
      <c r="A65" s="128">
        <v>303</v>
      </c>
      <c r="B65" s="7" t="s">
        <v>826</v>
      </c>
      <c r="C65" s="129" t="s">
        <v>854</v>
      </c>
      <c r="D65" s="131"/>
      <c r="E65" s="7" t="s">
        <v>827</v>
      </c>
      <c r="F65" s="43" t="s">
        <v>355</v>
      </c>
      <c r="G65" s="172">
        <v>17877.05</v>
      </c>
      <c r="H65" s="95" t="s">
        <v>501</v>
      </c>
      <c r="I65" s="105" t="s">
        <v>538</v>
      </c>
      <c r="J65" s="81" t="s">
        <v>539</v>
      </c>
      <c r="K65" s="81" t="s">
        <v>306</v>
      </c>
      <c r="L65" s="81"/>
      <c r="M65" s="81"/>
      <c r="N65" s="81"/>
      <c r="O65" s="81"/>
      <c r="P65" s="81" t="s">
        <v>306</v>
      </c>
      <c r="Q65" s="95" t="s">
        <v>857</v>
      </c>
    </row>
    <row r="66" spans="1:17" ht="28.8" hidden="1" x14ac:dyDescent="0.3">
      <c r="A66" s="128">
        <v>304</v>
      </c>
      <c r="B66" s="7" t="s">
        <v>826</v>
      </c>
      <c r="C66" s="129" t="s">
        <v>854</v>
      </c>
      <c r="D66" s="131"/>
      <c r="E66" s="7" t="s">
        <v>828</v>
      </c>
      <c r="F66" s="43" t="s">
        <v>533</v>
      </c>
      <c r="G66" s="172">
        <v>7172.84</v>
      </c>
      <c r="H66" s="95" t="s">
        <v>501</v>
      </c>
      <c r="I66" s="105" t="s">
        <v>538</v>
      </c>
      <c r="J66" s="81" t="s">
        <v>539</v>
      </c>
      <c r="K66" s="81" t="s">
        <v>306</v>
      </c>
      <c r="L66" s="81"/>
      <c r="M66" s="81"/>
      <c r="N66" s="81"/>
      <c r="O66" s="81"/>
      <c r="P66" s="81" t="s">
        <v>306</v>
      </c>
      <c r="Q66" s="95" t="s">
        <v>857</v>
      </c>
    </row>
    <row r="67" spans="1:17" ht="28.8" hidden="1" x14ac:dyDescent="0.3">
      <c r="A67" s="128">
        <v>305</v>
      </c>
      <c r="B67" s="7" t="s">
        <v>829</v>
      </c>
      <c r="C67" s="129" t="s">
        <v>854</v>
      </c>
      <c r="D67" s="131"/>
      <c r="E67" s="7" t="s">
        <v>830</v>
      </c>
      <c r="F67" s="43" t="s">
        <v>191</v>
      </c>
      <c r="G67" s="172">
        <v>194210.05</v>
      </c>
      <c r="H67" s="95" t="s">
        <v>501</v>
      </c>
      <c r="I67" s="105" t="s">
        <v>538</v>
      </c>
      <c r="J67" s="81" t="s">
        <v>539</v>
      </c>
      <c r="K67" s="81" t="s">
        <v>306</v>
      </c>
      <c r="L67" s="81"/>
      <c r="M67" s="81"/>
      <c r="N67" s="81"/>
      <c r="O67" s="81"/>
      <c r="P67" s="81" t="s">
        <v>306</v>
      </c>
      <c r="Q67" s="95" t="s">
        <v>857</v>
      </c>
    </row>
    <row r="68" spans="1:17" ht="28.8" hidden="1" x14ac:dyDescent="0.3">
      <c r="A68" s="128">
        <v>306</v>
      </c>
      <c r="B68" s="7" t="s">
        <v>831</v>
      </c>
      <c r="C68" s="129" t="s">
        <v>854</v>
      </c>
      <c r="D68" s="131"/>
      <c r="E68" s="7" t="s">
        <v>832</v>
      </c>
      <c r="F68" s="43" t="s">
        <v>855</v>
      </c>
      <c r="G68" s="172">
        <v>7.45</v>
      </c>
      <c r="H68" s="95" t="s">
        <v>501</v>
      </c>
      <c r="I68" s="105" t="s">
        <v>538</v>
      </c>
      <c r="J68" s="81" t="s">
        <v>539</v>
      </c>
      <c r="K68" s="81" t="s">
        <v>306</v>
      </c>
      <c r="L68" s="81"/>
      <c r="M68" s="81"/>
      <c r="N68" s="81"/>
      <c r="O68" s="81"/>
      <c r="P68" s="81" t="s">
        <v>306</v>
      </c>
      <c r="Q68" s="95" t="s">
        <v>857</v>
      </c>
    </row>
    <row r="69" spans="1:17" ht="28.8" hidden="1" x14ac:dyDescent="0.3">
      <c r="A69" s="128">
        <v>307</v>
      </c>
      <c r="B69" s="7" t="s">
        <v>833</v>
      </c>
      <c r="C69" s="129" t="s">
        <v>854</v>
      </c>
      <c r="D69" s="131"/>
      <c r="E69" s="7" t="s">
        <v>834</v>
      </c>
      <c r="F69" s="43" t="s">
        <v>189</v>
      </c>
      <c r="G69" s="172">
        <v>18878.939999999999</v>
      </c>
      <c r="H69" s="95" t="s">
        <v>501</v>
      </c>
      <c r="I69" s="105" t="s">
        <v>538</v>
      </c>
      <c r="J69" s="81" t="s">
        <v>539</v>
      </c>
      <c r="K69" s="81" t="s">
        <v>306</v>
      </c>
      <c r="L69" s="81"/>
      <c r="M69" s="81"/>
      <c r="N69" s="81"/>
      <c r="O69" s="81"/>
      <c r="P69" s="81" t="s">
        <v>306</v>
      </c>
      <c r="Q69" s="95" t="s">
        <v>857</v>
      </c>
    </row>
    <row r="70" spans="1:17" ht="28.8" hidden="1" x14ac:dyDescent="0.3">
      <c r="A70" s="128">
        <v>308</v>
      </c>
      <c r="B70" s="7" t="s">
        <v>833</v>
      </c>
      <c r="C70" s="129" t="s">
        <v>854</v>
      </c>
      <c r="D70" s="131"/>
      <c r="E70" s="7" t="s">
        <v>835</v>
      </c>
      <c r="F70" s="43" t="s">
        <v>533</v>
      </c>
      <c r="G70" s="172">
        <v>6941.46</v>
      </c>
      <c r="H70" s="95" t="s">
        <v>501</v>
      </c>
      <c r="I70" s="105" t="s">
        <v>538</v>
      </c>
      <c r="J70" s="81" t="s">
        <v>539</v>
      </c>
      <c r="K70" s="81" t="s">
        <v>306</v>
      </c>
      <c r="L70" s="81"/>
      <c r="M70" s="81"/>
      <c r="N70" s="81"/>
      <c r="O70" s="81"/>
      <c r="P70" s="81" t="s">
        <v>306</v>
      </c>
      <c r="Q70" s="95" t="s">
        <v>857</v>
      </c>
    </row>
    <row r="71" spans="1:17" ht="28.8" hidden="1" x14ac:dyDescent="0.3">
      <c r="A71" s="128">
        <v>309</v>
      </c>
      <c r="B71" s="7" t="s">
        <v>833</v>
      </c>
      <c r="C71" s="129" t="s">
        <v>854</v>
      </c>
      <c r="D71" s="131"/>
      <c r="E71" s="7" t="s">
        <v>836</v>
      </c>
      <c r="F71" s="43" t="s">
        <v>855</v>
      </c>
      <c r="G71" s="172">
        <v>923.29</v>
      </c>
      <c r="H71" s="95" t="s">
        <v>501</v>
      </c>
      <c r="I71" s="105" t="s">
        <v>538</v>
      </c>
      <c r="J71" s="81" t="s">
        <v>539</v>
      </c>
      <c r="K71" s="81" t="s">
        <v>306</v>
      </c>
      <c r="L71" s="81"/>
      <c r="M71" s="81"/>
      <c r="N71" s="81"/>
      <c r="O71" s="81"/>
      <c r="P71" s="81" t="s">
        <v>306</v>
      </c>
      <c r="Q71" s="95" t="s">
        <v>857</v>
      </c>
    </row>
    <row r="72" spans="1:17" ht="28.8" hidden="1" x14ac:dyDescent="0.3">
      <c r="A72" s="128">
        <v>310</v>
      </c>
      <c r="B72" s="7" t="s">
        <v>837</v>
      </c>
      <c r="C72" s="129" t="s">
        <v>854</v>
      </c>
      <c r="D72" s="131"/>
      <c r="E72" s="7" t="s">
        <v>133</v>
      </c>
      <c r="F72" s="43" t="s">
        <v>191</v>
      </c>
      <c r="G72" s="172">
        <v>270282.90000000002</v>
      </c>
      <c r="H72" s="95" t="s">
        <v>501</v>
      </c>
      <c r="I72" s="105" t="s">
        <v>538</v>
      </c>
      <c r="J72" s="81" t="s">
        <v>539</v>
      </c>
      <c r="K72" s="81" t="s">
        <v>306</v>
      </c>
      <c r="L72" s="81"/>
      <c r="M72" s="81"/>
      <c r="N72" s="81"/>
      <c r="O72" s="81"/>
      <c r="P72" s="81" t="s">
        <v>306</v>
      </c>
      <c r="Q72" s="95" t="s">
        <v>857</v>
      </c>
    </row>
    <row r="73" spans="1:17" ht="28.8" hidden="1" x14ac:dyDescent="0.3">
      <c r="A73" s="128">
        <v>311</v>
      </c>
      <c r="B73" s="7" t="s">
        <v>838</v>
      </c>
      <c r="C73" s="129" t="s">
        <v>854</v>
      </c>
      <c r="D73" s="131"/>
      <c r="E73" s="7" t="s">
        <v>839</v>
      </c>
      <c r="F73" s="43" t="s">
        <v>177</v>
      </c>
      <c r="G73" s="172">
        <v>4589.2</v>
      </c>
      <c r="H73" s="95" t="s">
        <v>501</v>
      </c>
      <c r="I73" s="105" t="s">
        <v>538</v>
      </c>
      <c r="J73" s="81" t="s">
        <v>539</v>
      </c>
      <c r="K73" s="81" t="s">
        <v>306</v>
      </c>
      <c r="L73" s="81"/>
      <c r="M73" s="81"/>
      <c r="N73" s="81"/>
      <c r="O73" s="81"/>
      <c r="P73" s="81" t="s">
        <v>306</v>
      </c>
      <c r="Q73" s="95" t="s">
        <v>857</v>
      </c>
    </row>
    <row r="74" spans="1:17" ht="28.8" hidden="1" x14ac:dyDescent="0.3">
      <c r="A74" s="128">
        <v>312</v>
      </c>
      <c r="B74" s="7" t="s">
        <v>840</v>
      </c>
      <c r="C74" s="129" t="s">
        <v>854</v>
      </c>
      <c r="D74" s="131"/>
      <c r="E74" s="7" t="s">
        <v>841</v>
      </c>
      <c r="F74" s="43" t="s">
        <v>355</v>
      </c>
      <c r="G74" s="172">
        <v>14014.9</v>
      </c>
      <c r="H74" s="95" t="s">
        <v>501</v>
      </c>
      <c r="I74" s="105" t="s">
        <v>538</v>
      </c>
      <c r="J74" s="81" t="s">
        <v>539</v>
      </c>
      <c r="K74" s="81" t="s">
        <v>306</v>
      </c>
      <c r="L74" s="81"/>
      <c r="M74" s="81"/>
      <c r="N74" s="81"/>
      <c r="O74" s="81"/>
      <c r="P74" s="81" t="s">
        <v>306</v>
      </c>
      <c r="Q74" s="95" t="s">
        <v>857</v>
      </c>
    </row>
    <row r="75" spans="1:17" ht="28.8" hidden="1" x14ac:dyDescent="0.3">
      <c r="A75" s="128">
        <v>313</v>
      </c>
      <c r="B75" s="7" t="s">
        <v>840</v>
      </c>
      <c r="C75" s="129" t="s">
        <v>854</v>
      </c>
      <c r="D75" s="131"/>
      <c r="E75" s="7" t="s">
        <v>842</v>
      </c>
      <c r="F75" s="43" t="s">
        <v>533</v>
      </c>
      <c r="G75" s="172">
        <v>7411.93</v>
      </c>
      <c r="H75" s="95" t="s">
        <v>501</v>
      </c>
      <c r="I75" s="105" t="s">
        <v>538</v>
      </c>
      <c r="J75" s="81" t="s">
        <v>539</v>
      </c>
      <c r="K75" s="81" t="s">
        <v>306</v>
      </c>
      <c r="L75" s="81"/>
      <c r="M75" s="81"/>
      <c r="N75" s="81"/>
      <c r="O75" s="81"/>
      <c r="P75" s="81" t="s">
        <v>306</v>
      </c>
      <c r="Q75" s="95" t="s">
        <v>857</v>
      </c>
    </row>
    <row r="76" spans="1:17" ht="28.8" hidden="1" x14ac:dyDescent="0.3">
      <c r="A76" s="128">
        <v>314</v>
      </c>
      <c r="B76" s="7" t="s">
        <v>840</v>
      </c>
      <c r="C76" s="129" t="s">
        <v>854</v>
      </c>
      <c r="D76" s="131"/>
      <c r="E76" s="7" t="s">
        <v>842</v>
      </c>
      <c r="F76" s="43" t="s">
        <v>191</v>
      </c>
      <c r="G76" s="172">
        <v>195918.32</v>
      </c>
      <c r="H76" s="95" t="s">
        <v>501</v>
      </c>
      <c r="I76" s="105" t="s">
        <v>538</v>
      </c>
      <c r="J76" s="81" t="s">
        <v>539</v>
      </c>
      <c r="K76" s="81" t="s">
        <v>306</v>
      </c>
      <c r="L76" s="81"/>
      <c r="M76" s="81"/>
      <c r="N76" s="81"/>
      <c r="O76" s="81"/>
      <c r="P76" s="81" t="s">
        <v>306</v>
      </c>
      <c r="Q76" s="95" t="s">
        <v>857</v>
      </c>
    </row>
    <row r="77" spans="1:17" ht="57.6" hidden="1" x14ac:dyDescent="0.3">
      <c r="A77" s="128">
        <v>315</v>
      </c>
      <c r="B77" s="7" t="s">
        <v>844</v>
      </c>
      <c r="C77" s="129" t="s">
        <v>854</v>
      </c>
      <c r="D77" s="131" t="str">
        <f>B77</f>
        <v>17/06/2022</v>
      </c>
      <c r="E77" s="7" t="s">
        <v>845</v>
      </c>
      <c r="F77" s="43" t="s">
        <v>856</v>
      </c>
      <c r="G77" s="172">
        <v>13971</v>
      </c>
      <c r="H77" s="95" t="s">
        <v>501</v>
      </c>
      <c r="I77" s="105" t="s">
        <v>538</v>
      </c>
      <c r="J77" s="81" t="s">
        <v>539</v>
      </c>
      <c r="K77" s="81" t="s">
        <v>306</v>
      </c>
      <c r="L77" s="81"/>
      <c r="M77" s="81"/>
      <c r="N77" s="81"/>
      <c r="O77" s="81" t="s">
        <v>25</v>
      </c>
      <c r="P77" s="81" t="s">
        <v>306</v>
      </c>
      <c r="Q77" s="95" t="s">
        <v>858</v>
      </c>
    </row>
    <row r="78" spans="1:17" ht="28.8" hidden="1" x14ac:dyDescent="0.3">
      <c r="A78" s="128">
        <v>316</v>
      </c>
      <c r="B78" s="7" t="s">
        <v>847</v>
      </c>
      <c r="C78" s="129" t="s">
        <v>854</v>
      </c>
      <c r="D78" s="131" t="str">
        <f>B78</f>
        <v>23/06/2022</v>
      </c>
      <c r="E78" s="7" t="s">
        <v>848</v>
      </c>
      <c r="F78" s="43" t="s">
        <v>387</v>
      </c>
      <c r="G78" s="172">
        <v>819.28</v>
      </c>
      <c r="H78" s="95" t="s">
        <v>501</v>
      </c>
      <c r="I78" s="105" t="s">
        <v>538</v>
      </c>
      <c r="J78" s="81" t="s">
        <v>539</v>
      </c>
      <c r="K78" s="81" t="s">
        <v>306</v>
      </c>
      <c r="L78" s="81"/>
      <c r="M78" s="81"/>
      <c r="N78" s="81"/>
      <c r="O78" s="81" t="s">
        <v>25</v>
      </c>
      <c r="P78" s="81" t="s">
        <v>306</v>
      </c>
      <c r="Q78" s="95" t="s">
        <v>857</v>
      </c>
    </row>
    <row r="79" spans="1:17" ht="28.8" hidden="1" x14ac:dyDescent="0.3">
      <c r="A79" s="128">
        <v>317</v>
      </c>
      <c r="B79" s="7" t="s">
        <v>850</v>
      </c>
      <c r="C79" s="129" t="s">
        <v>854</v>
      </c>
      <c r="D79" s="131"/>
      <c r="E79" s="7" t="s">
        <v>851</v>
      </c>
      <c r="F79" s="43" t="s">
        <v>189</v>
      </c>
      <c r="G79" s="172">
        <v>15198.76</v>
      </c>
      <c r="H79" s="95" t="s">
        <v>501</v>
      </c>
      <c r="I79" s="105" t="s">
        <v>538</v>
      </c>
      <c r="J79" s="81" t="s">
        <v>539</v>
      </c>
      <c r="K79" s="81" t="s">
        <v>306</v>
      </c>
      <c r="L79" s="81"/>
      <c r="M79" s="81"/>
      <c r="N79" s="81"/>
      <c r="O79" s="81"/>
      <c r="P79" s="81" t="s">
        <v>306</v>
      </c>
      <c r="Q79" s="95" t="s">
        <v>857</v>
      </c>
    </row>
    <row r="80" spans="1:17" ht="28.8" hidden="1" x14ac:dyDescent="0.3">
      <c r="A80" s="128">
        <v>318</v>
      </c>
      <c r="B80" s="7" t="s">
        <v>850</v>
      </c>
      <c r="C80" s="130" t="s">
        <v>854</v>
      </c>
      <c r="D80" s="81"/>
      <c r="E80" s="7" t="s">
        <v>852</v>
      </c>
      <c r="F80" s="43" t="s">
        <v>532</v>
      </c>
      <c r="G80" s="172">
        <v>505103.29</v>
      </c>
      <c r="H80" s="95" t="s">
        <v>501</v>
      </c>
      <c r="I80" s="105" t="s">
        <v>538</v>
      </c>
      <c r="J80" s="81" t="s">
        <v>539</v>
      </c>
      <c r="K80" s="81" t="s">
        <v>306</v>
      </c>
      <c r="L80" s="81"/>
      <c r="M80" s="81"/>
      <c r="N80" s="81"/>
      <c r="O80" s="81" t="s">
        <v>306</v>
      </c>
      <c r="P80" s="81" t="s">
        <v>306</v>
      </c>
      <c r="Q80" s="95" t="s">
        <v>857</v>
      </c>
    </row>
    <row r="81" spans="1:17" ht="28.8" hidden="1" x14ac:dyDescent="0.3">
      <c r="A81" s="128"/>
      <c r="B81" s="7" t="s">
        <v>850</v>
      </c>
      <c r="C81" s="130" t="s">
        <v>541</v>
      </c>
      <c r="D81" s="81" t="s">
        <v>1049</v>
      </c>
      <c r="E81" s="64" t="s">
        <v>1050</v>
      </c>
      <c r="F81" s="43" t="s">
        <v>1051</v>
      </c>
      <c r="G81" s="41">
        <v>2299526.54</v>
      </c>
      <c r="H81" s="43" t="s">
        <v>1051</v>
      </c>
      <c r="I81" s="105" t="s">
        <v>538</v>
      </c>
      <c r="J81" s="81" t="s">
        <v>539</v>
      </c>
      <c r="K81" s="81" t="s">
        <v>306</v>
      </c>
      <c r="L81" s="81"/>
      <c r="M81" s="81"/>
      <c r="N81" s="81"/>
      <c r="O81" s="81"/>
      <c r="P81" s="81"/>
      <c r="Q81" s="95" t="s">
        <v>857</v>
      </c>
    </row>
    <row r="82" spans="1:17" ht="28.8" hidden="1" x14ac:dyDescent="0.3">
      <c r="A82" s="128"/>
      <c r="B82" s="7" t="s">
        <v>850</v>
      </c>
      <c r="C82" s="130" t="s">
        <v>541</v>
      </c>
      <c r="D82" s="81" t="s">
        <v>1049</v>
      </c>
      <c r="E82" s="64" t="s">
        <v>1054</v>
      </c>
      <c r="F82" s="43" t="s">
        <v>1055</v>
      </c>
      <c r="G82" s="41">
        <v>3927.92</v>
      </c>
      <c r="H82" s="95" t="s">
        <v>501</v>
      </c>
      <c r="I82" s="105" t="s">
        <v>538</v>
      </c>
      <c r="J82" s="81" t="s">
        <v>539</v>
      </c>
      <c r="K82" s="81" t="s">
        <v>306</v>
      </c>
      <c r="L82" s="81"/>
      <c r="M82" s="81"/>
      <c r="N82" s="81"/>
      <c r="O82" s="81"/>
      <c r="P82" s="81"/>
      <c r="Q82" s="95" t="s">
        <v>857</v>
      </c>
    </row>
    <row r="83" spans="1:17" ht="28.8" hidden="1" x14ac:dyDescent="0.3">
      <c r="A83" s="128"/>
      <c r="B83" s="7" t="s">
        <v>850</v>
      </c>
      <c r="C83" s="130" t="s">
        <v>541</v>
      </c>
      <c r="D83" s="81" t="s">
        <v>1049</v>
      </c>
      <c r="E83" s="64" t="s">
        <v>1054</v>
      </c>
      <c r="F83" s="43" t="s">
        <v>644</v>
      </c>
      <c r="G83" s="41">
        <v>4827.83</v>
      </c>
      <c r="H83" s="95" t="s">
        <v>501</v>
      </c>
      <c r="I83" s="105" t="s">
        <v>538</v>
      </c>
      <c r="J83" s="81" t="s">
        <v>539</v>
      </c>
      <c r="K83" s="81" t="s">
        <v>306</v>
      </c>
      <c r="L83" s="81"/>
      <c r="M83" s="81"/>
      <c r="N83" s="81"/>
      <c r="O83" s="81"/>
      <c r="P83" s="81"/>
      <c r="Q83" s="95" t="s">
        <v>857</v>
      </c>
    </row>
    <row r="84" spans="1:17" ht="28.8" hidden="1" x14ac:dyDescent="0.3">
      <c r="A84" s="128"/>
      <c r="B84" s="7" t="s">
        <v>850</v>
      </c>
      <c r="C84" s="130" t="s">
        <v>541</v>
      </c>
      <c r="D84" s="81" t="s">
        <v>1049</v>
      </c>
      <c r="E84" s="64" t="s">
        <v>1054</v>
      </c>
      <c r="F84" s="43" t="s">
        <v>644</v>
      </c>
      <c r="G84" s="41">
        <v>3253</v>
      </c>
      <c r="H84" s="95" t="s">
        <v>501</v>
      </c>
      <c r="I84" s="105" t="s">
        <v>538</v>
      </c>
      <c r="J84" s="81" t="s">
        <v>539</v>
      </c>
      <c r="K84" s="81" t="s">
        <v>306</v>
      </c>
      <c r="L84" s="81"/>
      <c r="M84" s="81"/>
      <c r="N84" s="81"/>
      <c r="O84" s="81"/>
      <c r="P84" s="81"/>
      <c r="Q84" s="95" t="s">
        <v>857</v>
      </c>
    </row>
    <row r="85" spans="1:17" ht="28.8" hidden="1" x14ac:dyDescent="0.3">
      <c r="A85" s="128"/>
      <c r="B85" s="7" t="s">
        <v>850</v>
      </c>
      <c r="C85" s="130" t="s">
        <v>541</v>
      </c>
      <c r="D85" s="81" t="s">
        <v>1049</v>
      </c>
      <c r="E85" s="64" t="s">
        <v>1056</v>
      </c>
      <c r="F85" s="43" t="s">
        <v>1055</v>
      </c>
      <c r="G85" s="41">
        <v>3927.92</v>
      </c>
      <c r="H85" s="95" t="s">
        <v>501</v>
      </c>
      <c r="I85" s="105" t="s">
        <v>538</v>
      </c>
      <c r="J85" s="81" t="s">
        <v>539</v>
      </c>
      <c r="K85" s="81" t="s">
        <v>306</v>
      </c>
      <c r="L85" s="81"/>
      <c r="M85" s="81"/>
      <c r="N85" s="81"/>
      <c r="O85" s="81"/>
      <c r="P85" s="81"/>
      <c r="Q85" s="95" t="s">
        <v>857</v>
      </c>
    </row>
    <row r="86" spans="1:17" ht="28.8" hidden="1" x14ac:dyDescent="0.3">
      <c r="A86" s="128"/>
      <c r="B86" s="7" t="s">
        <v>850</v>
      </c>
      <c r="C86" s="130" t="s">
        <v>541</v>
      </c>
      <c r="D86" s="81" t="s">
        <v>1049</v>
      </c>
      <c r="E86" s="64" t="s">
        <v>1056</v>
      </c>
      <c r="F86" s="43" t="s">
        <v>644</v>
      </c>
      <c r="G86" s="41">
        <v>4827.83</v>
      </c>
      <c r="H86" s="95" t="s">
        <v>501</v>
      </c>
      <c r="I86" s="105" t="s">
        <v>538</v>
      </c>
      <c r="J86" s="81" t="s">
        <v>539</v>
      </c>
      <c r="K86" s="81" t="s">
        <v>306</v>
      </c>
      <c r="L86" s="81"/>
      <c r="M86" s="81"/>
      <c r="N86" s="81"/>
      <c r="O86" s="81"/>
      <c r="P86" s="81"/>
      <c r="Q86" s="95" t="s">
        <v>857</v>
      </c>
    </row>
    <row r="87" spans="1:17" ht="28.8" hidden="1" x14ac:dyDescent="0.3">
      <c r="A87" s="128"/>
      <c r="B87" s="7" t="s">
        <v>850</v>
      </c>
      <c r="C87" s="130" t="s">
        <v>541</v>
      </c>
      <c r="D87" s="81" t="s">
        <v>1049</v>
      </c>
      <c r="E87" s="64" t="s">
        <v>1056</v>
      </c>
      <c r="F87" s="43" t="s">
        <v>644</v>
      </c>
      <c r="G87" s="41">
        <v>3253</v>
      </c>
      <c r="H87" s="95" t="s">
        <v>501</v>
      </c>
      <c r="I87" s="105" t="s">
        <v>538</v>
      </c>
      <c r="J87" s="81" t="s">
        <v>539</v>
      </c>
      <c r="K87" s="81" t="s">
        <v>306</v>
      </c>
      <c r="L87" s="81"/>
      <c r="M87" s="81"/>
      <c r="N87" s="81"/>
      <c r="O87" s="81"/>
      <c r="P87" s="81"/>
      <c r="Q87" s="95" t="s">
        <v>857</v>
      </c>
    </row>
    <row r="88" spans="1:17" ht="28.8" hidden="1" x14ac:dyDescent="0.3">
      <c r="A88" s="128"/>
      <c r="B88" s="7" t="s">
        <v>850</v>
      </c>
      <c r="C88" s="130" t="s">
        <v>541</v>
      </c>
      <c r="D88" s="81" t="s">
        <v>1049</v>
      </c>
      <c r="E88" s="64" t="s">
        <v>1056</v>
      </c>
      <c r="F88" s="43" t="s">
        <v>644</v>
      </c>
      <c r="G88" s="41">
        <v>4734.16</v>
      </c>
      <c r="H88" s="95" t="s">
        <v>501</v>
      </c>
      <c r="I88" s="105" t="s">
        <v>538</v>
      </c>
      <c r="J88" s="81" t="s">
        <v>539</v>
      </c>
      <c r="K88" s="81" t="s">
        <v>306</v>
      </c>
      <c r="L88" s="81"/>
      <c r="M88" s="81"/>
      <c r="N88" s="81"/>
      <c r="O88" s="81"/>
      <c r="P88" s="81"/>
      <c r="Q88" s="95" t="s">
        <v>857</v>
      </c>
    </row>
    <row r="89" spans="1:17" ht="43.2" hidden="1" x14ac:dyDescent="0.3">
      <c r="A89" s="128"/>
      <c r="B89" s="7" t="s">
        <v>850</v>
      </c>
      <c r="C89" s="130" t="s">
        <v>541</v>
      </c>
      <c r="D89" s="81" t="s">
        <v>1049</v>
      </c>
      <c r="E89" s="64" t="s">
        <v>1057</v>
      </c>
      <c r="F89" s="43" t="s">
        <v>656</v>
      </c>
      <c r="G89" s="41">
        <v>-2200</v>
      </c>
      <c r="H89" s="95" t="s">
        <v>665</v>
      </c>
      <c r="I89" s="105" t="s">
        <v>538</v>
      </c>
      <c r="J89" s="81" t="s">
        <v>539</v>
      </c>
      <c r="K89" s="81" t="s">
        <v>306</v>
      </c>
      <c r="L89" s="81"/>
      <c r="M89" s="81"/>
      <c r="N89" s="81"/>
      <c r="O89" s="81"/>
      <c r="P89" s="81" t="s">
        <v>306</v>
      </c>
      <c r="Q89" s="95" t="s">
        <v>1086</v>
      </c>
    </row>
    <row r="90" spans="1:17" ht="43.2" hidden="1" x14ac:dyDescent="0.3">
      <c r="A90" s="128"/>
      <c r="B90" s="7" t="s">
        <v>850</v>
      </c>
      <c r="C90" s="130" t="s">
        <v>541</v>
      </c>
      <c r="D90" s="81" t="s">
        <v>1049</v>
      </c>
      <c r="E90" s="64" t="s">
        <v>1058</v>
      </c>
      <c r="F90" s="43" t="s">
        <v>1059</v>
      </c>
      <c r="G90" s="41">
        <v>-9810.18</v>
      </c>
      <c r="H90" s="95" t="s">
        <v>501</v>
      </c>
      <c r="I90" s="105" t="s">
        <v>538</v>
      </c>
      <c r="J90" s="81" t="s">
        <v>539</v>
      </c>
      <c r="K90" s="81" t="s">
        <v>306</v>
      </c>
      <c r="L90" s="81"/>
      <c r="M90" s="81"/>
      <c r="N90" s="81"/>
      <c r="O90" s="81"/>
      <c r="P90" s="81" t="s">
        <v>306</v>
      </c>
      <c r="Q90" s="95" t="s">
        <v>1086</v>
      </c>
    </row>
    <row r="91" spans="1:17" ht="43.2" hidden="1" x14ac:dyDescent="0.3">
      <c r="A91" s="128"/>
      <c r="B91" s="7" t="s">
        <v>850</v>
      </c>
      <c r="C91" s="130" t="s">
        <v>541</v>
      </c>
      <c r="D91" s="81" t="s">
        <v>1049</v>
      </c>
      <c r="E91" s="64" t="s">
        <v>1058</v>
      </c>
      <c r="F91" s="43" t="s">
        <v>1060</v>
      </c>
      <c r="G91" s="41">
        <v>-270282.90000000002</v>
      </c>
      <c r="H91" s="95" t="s">
        <v>501</v>
      </c>
      <c r="I91" s="105" t="s">
        <v>538</v>
      </c>
      <c r="J91" s="81" t="s">
        <v>539</v>
      </c>
      <c r="K91" s="81" t="s">
        <v>306</v>
      </c>
      <c r="L91" s="81"/>
      <c r="M91" s="81"/>
      <c r="N91" s="81"/>
      <c r="O91" s="81"/>
      <c r="P91" s="81" t="s">
        <v>306</v>
      </c>
      <c r="Q91" s="95" t="s">
        <v>1086</v>
      </c>
    </row>
    <row r="92" spans="1:17" ht="28.8" hidden="1" x14ac:dyDescent="0.3">
      <c r="A92" s="128"/>
      <c r="B92" s="7" t="s">
        <v>850</v>
      </c>
      <c r="C92" s="130" t="s">
        <v>541</v>
      </c>
      <c r="D92" s="81" t="s">
        <v>1049</v>
      </c>
      <c r="E92" s="64" t="s">
        <v>1058</v>
      </c>
      <c r="F92" s="43" t="s">
        <v>1061</v>
      </c>
      <c r="G92" s="41">
        <v>-8390.7800000000007</v>
      </c>
      <c r="H92" s="95" t="s">
        <v>501</v>
      </c>
      <c r="I92" s="105" t="s">
        <v>538</v>
      </c>
      <c r="J92" s="81" t="s">
        <v>539</v>
      </c>
      <c r="K92" s="81" t="s">
        <v>306</v>
      </c>
      <c r="L92" s="81"/>
      <c r="M92" s="81"/>
      <c r="N92" s="81"/>
      <c r="O92" s="81"/>
      <c r="P92" s="81" t="s">
        <v>306</v>
      </c>
      <c r="Q92" s="95" t="s">
        <v>1086</v>
      </c>
    </row>
    <row r="93" spans="1:17" ht="43.2" hidden="1" x14ac:dyDescent="0.3">
      <c r="A93" s="128"/>
      <c r="B93" s="7" t="s">
        <v>850</v>
      </c>
      <c r="C93" s="130" t="s">
        <v>541</v>
      </c>
      <c r="D93" s="81" t="s">
        <v>1049</v>
      </c>
      <c r="E93" s="64" t="s">
        <v>1058</v>
      </c>
      <c r="F93" s="43" t="s">
        <v>1062</v>
      </c>
      <c r="G93" s="41">
        <v>-4900.68</v>
      </c>
      <c r="H93" s="95" t="s">
        <v>501</v>
      </c>
      <c r="I93" s="105" t="s">
        <v>538</v>
      </c>
      <c r="J93" s="81" t="s">
        <v>539</v>
      </c>
      <c r="K93" s="81" t="s">
        <v>306</v>
      </c>
      <c r="L93" s="81"/>
      <c r="M93" s="81"/>
      <c r="N93" s="81"/>
      <c r="O93" s="81"/>
      <c r="P93" s="81" t="s">
        <v>306</v>
      </c>
      <c r="Q93" s="95" t="s">
        <v>1086</v>
      </c>
    </row>
    <row r="94" spans="1:17" ht="43.2" hidden="1" x14ac:dyDescent="0.3">
      <c r="A94" s="128"/>
      <c r="B94" s="7" t="s">
        <v>850</v>
      </c>
      <c r="C94" s="130" t="s">
        <v>541</v>
      </c>
      <c r="D94" s="81" t="s">
        <v>1049</v>
      </c>
      <c r="E94" s="64" t="s">
        <v>1058</v>
      </c>
      <c r="F94" s="43" t="s">
        <v>1063</v>
      </c>
      <c r="G94" s="41">
        <v>-1911.14</v>
      </c>
      <c r="H94" s="95" t="s">
        <v>501</v>
      </c>
      <c r="I94" s="105" t="s">
        <v>538</v>
      </c>
      <c r="J94" s="81" t="s">
        <v>539</v>
      </c>
      <c r="K94" s="81" t="s">
        <v>306</v>
      </c>
      <c r="L94" s="81"/>
      <c r="M94" s="81"/>
      <c r="N94" s="81"/>
      <c r="O94" s="81"/>
      <c r="P94" s="81" t="s">
        <v>306</v>
      </c>
      <c r="Q94" s="95" t="s">
        <v>1086</v>
      </c>
    </row>
    <row r="95" spans="1:17" ht="43.2" hidden="1" x14ac:dyDescent="0.3">
      <c r="A95" s="128"/>
      <c r="B95" s="7" t="s">
        <v>850</v>
      </c>
      <c r="C95" s="130" t="s">
        <v>541</v>
      </c>
      <c r="D95" s="81" t="s">
        <v>1049</v>
      </c>
      <c r="E95" s="64" t="s">
        <v>1058</v>
      </c>
      <c r="F95" s="43" t="s">
        <v>1059</v>
      </c>
      <c r="G95" s="41">
        <v>-4433.2</v>
      </c>
      <c r="H95" s="95" t="s">
        <v>501</v>
      </c>
      <c r="I95" s="105" t="s">
        <v>538</v>
      </c>
      <c r="J95" s="81" t="s">
        <v>539</v>
      </c>
      <c r="K95" s="81" t="s">
        <v>306</v>
      </c>
      <c r="L95" s="81"/>
      <c r="M95" s="81"/>
      <c r="N95" s="81"/>
      <c r="O95" s="81"/>
      <c r="P95" s="81" t="s">
        <v>306</v>
      </c>
      <c r="Q95" s="95" t="s">
        <v>1086</v>
      </c>
    </row>
    <row r="96" spans="1:17" ht="43.2" hidden="1" x14ac:dyDescent="0.3">
      <c r="A96" s="128"/>
      <c r="B96" s="7" t="s">
        <v>850</v>
      </c>
      <c r="C96" s="130" t="s">
        <v>541</v>
      </c>
      <c r="D96" s="81" t="s">
        <v>1049</v>
      </c>
      <c r="E96" s="64" t="s">
        <v>1058</v>
      </c>
      <c r="F96" s="43" t="s">
        <v>1064</v>
      </c>
      <c r="G96" s="41">
        <v>-479389.92</v>
      </c>
      <c r="H96" s="95" t="s">
        <v>501</v>
      </c>
      <c r="I96" s="105" t="s">
        <v>538</v>
      </c>
      <c r="J96" s="81" t="s">
        <v>539</v>
      </c>
      <c r="K96" s="81" t="s">
        <v>306</v>
      </c>
      <c r="L96" s="81"/>
      <c r="M96" s="81"/>
      <c r="N96" s="81"/>
      <c r="O96" s="81"/>
      <c r="P96" s="81" t="s">
        <v>306</v>
      </c>
      <c r="Q96" s="95" t="s">
        <v>1086</v>
      </c>
    </row>
    <row r="97" spans="1:17" ht="43.2" hidden="1" x14ac:dyDescent="0.3">
      <c r="A97" s="128"/>
      <c r="B97" s="7" t="s">
        <v>850</v>
      </c>
      <c r="C97" s="130" t="s">
        <v>541</v>
      </c>
      <c r="D97" s="81" t="s">
        <v>1049</v>
      </c>
      <c r="E97" s="64" t="s">
        <v>1058</v>
      </c>
      <c r="F97" s="43" t="s">
        <v>1065</v>
      </c>
      <c r="G97" s="41">
        <v>153285.74</v>
      </c>
      <c r="H97" s="95" t="s">
        <v>501</v>
      </c>
      <c r="I97" s="105" t="s">
        <v>538</v>
      </c>
      <c r="J97" s="81" t="s">
        <v>539</v>
      </c>
      <c r="K97" s="81" t="s">
        <v>306</v>
      </c>
      <c r="L97" s="81"/>
      <c r="M97" s="81"/>
      <c r="N97" s="81"/>
      <c r="O97" s="81"/>
      <c r="P97" s="81" t="s">
        <v>306</v>
      </c>
      <c r="Q97" s="95" t="s">
        <v>1086</v>
      </c>
    </row>
    <row r="98" spans="1:17" ht="43.2" hidden="1" x14ac:dyDescent="0.3">
      <c r="A98" s="128"/>
      <c r="B98" s="7" t="s">
        <v>850</v>
      </c>
      <c r="C98" s="130" t="s">
        <v>541</v>
      </c>
      <c r="D98" s="81" t="s">
        <v>1049</v>
      </c>
      <c r="E98" s="64" t="s">
        <v>1058</v>
      </c>
      <c r="F98" s="43" t="s">
        <v>1063</v>
      </c>
      <c r="G98" s="41">
        <v>-1952.13</v>
      </c>
      <c r="H98" s="95" t="s">
        <v>501</v>
      </c>
      <c r="I98" s="105" t="s">
        <v>538</v>
      </c>
      <c r="J98" s="81" t="s">
        <v>539</v>
      </c>
      <c r="K98" s="81" t="s">
        <v>306</v>
      </c>
      <c r="L98" s="81"/>
      <c r="M98" s="81"/>
      <c r="N98" s="81"/>
      <c r="O98" s="81"/>
      <c r="P98" s="81" t="s">
        <v>306</v>
      </c>
      <c r="Q98" s="95" t="s">
        <v>1086</v>
      </c>
    </row>
    <row r="99" spans="1:17" ht="28.8" hidden="1" x14ac:dyDescent="0.3">
      <c r="A99" s="128"/>
      <c r="B99" s="7" t="s">
        <v>850</v>
      </c>
      <c r="C99" s="130" t="s">
        <v>541</v>
      </c>
      <c r="D99" s="81" t="s">
        <v>1049</v>
      </c>
      <c r="E99" s="64" t="s">
        <v>1058</v>
      </c>
      <c r="F99" s="43" t="s">
        <v>644</v>
      </c>
      <c r="G99" s="41">
        <v>-3253</v>
      </c>
      <c r="H99" s="95" t="s">
        <v>501</v>
      </c>
      <c r="I99" s="105" t="s">
        <v>538</v>
      </c>
      <c r="J99" s="81" t="s">
        <v>539</v>
      </c>
      <c r="K99" s="81" t="s">
        <v>306</v>
      </c>
      <c r="L99" s="81"/>
      <c r="M99" s="81"/>
      <c r="N99" s="81"/>
      <c r="O99" s="81"/>
      <c r="P99" s="81" t="s">
        <v>306</v>
      </c>
      <c r="Q99" s="95" t="s">
        <v>1086</v>
      </c>
    </row>
    <row r="100" spans="1:17" ht="43.2" hidden="1" x14ac:dyDescent="0.3">
      <c r="A100" s="128"/>
      <c r="B100" s="7" t="s">
        <v>850</v>
      </c>
      <c r="C100" s="130" t="s">
        <v>541</v>
      </c>
      <c r="D100" s="81" t="s">
        <v>1049</v>
      </c>
      <c r="E100" s="64" t="s">
        <v>1058</v>
      </c>
      <c r="F100" s="43" t="s">
        <v>1066</v>
      </c>
      <c r="G100" s="41">
        <v>-25553.56</v>
      </c>
      <c r="H100" s="95" t="s">
        <v>501</v>
      </c>
      <c r="I100" s="105" t="s">
        <v>538</v>
      </c>
      <c r="J100" s="81" t="s">
        <v>539</v>
      </c>
      <c r="K100" s="81" t="s">
        <v>306</v>
      </c>
      <c r="L100" s="81"/>
      <c r="M100" s="81"/>
      <c r="N100" s="81"/>
      <c r="O100" s="81"/>
      <c r="P100" s="81" t="s">
        <v>306</v>
      </c>
      <c r="Q100" s="95" t="s">
        <v>1086</v>
      </c>
    </row>
    <row r="101" spans="1:17" ht="43.2" hidden="1" x14ac:dyDescent="0.3">
      <c r="A101" s="128"/>
      <c r="B101" s="7" t="s">
        <v>850</v>
      </c>
      <c r="C101" s="130" t="s">
        <v>541</v>
      </c>
      <c r="D101" s="81" t="s">
        <v>1049</v>
      </c>
      <c r="E101" s="64" t="s">
        <v>1058</v>
      </c>
      <c r="F101" s="43" t="s">
        <v>1063</v>
      </c>
      <c r="G101" s="41">
        <v>-715.41</v>
      </c>
      <c r="H101" s="95" t="s">
        <v>501</v>
      </c>
      <c r="I101" s="105" t="s">
        <v>538</v>
      </c>
      <c r="J101" s="81" t="s">
        <v>539</v>
      </c>
      <c r="K101" s="81" t="s">
        <v>306</v>
      </c>
      <c r="L101" s="81"/>
      <c r="M101" s="81"/>
      <c r="N101" s="81"/>
      <c r="O101" s="81"/>
      <c r="P101" s="81" t="s">
        <v>306</v>
      </c>
      <c r="Q101" s="95" t="s">
        <v>1086</v>
      </c>
    </row>
    <row r="102" spans="1:17" ht="43.2" hidden="1" x14ac:dyDescent="0.3">
      <c r="A102" s="128"/>
      <c r="B102" s="7" t="s">
        <v>850</v>
      </c>
      <c r="C102" s="130" t="s">
        <v>541</v>
      </c>
      <c r="D102" s="81" t="s">
        <v>1049</v>
      </c>
      <c r="E102" s="64" t="s">
        <v>1058</v>
      </c>
      <c r="F102" s="43" t="s">
        <v>1060</v>
      </c>
      <c r="G102" s="41">
        <v>-194210.05</v>
      </c>
      <c r="H102" s="95" t="s">
        <v>501</v>
      </c>
      <c r="I102" s="105" t="s">
        <v>538</v>
      </c>
      <c r="J102" s="81" t="s">
        <v>539</v>
      </c>
      <c r="K102" s="81" t="s">
        <v>306</v>
      </c>
      <c r="L102" s="81"/>
      <c r="M102" s="81"/>
      <c r="N102" s="81"/>
      <c r="O102" s="81"/>
      <c r="P102" s="81" t="s">
        <v>306</v>
      </c>
      <c r="Q102" s="95" t="s">
        <v>1086</v>
      </c>
    </row>
    <row r="103" spans="1:17" ht="43.2" hidden="1" x14ac:dyDescent="0.3">
      <c r="A103" s="128"/>
      <c r="B103" s="7" t="s">
        <v>850</v>
      </c>
      <c r="C103" s="130" t="s">
        <v>541</v>
      </c>
      <c r="D103" s="81" t="s">
        <v>1049</v>
      </c>
      <c r="E103" s="64" t="s">
        <v>1058</v>
      </c>
      <c r="F103" s="43" t="s">
        <v>1063</v>
      </c>
      <c r="G103" s="41">
        <v>-34.520000000000003</v>
      </c>
      <c r="H103" s="95" t="s">
        <v>501</v>
      </c>
      <c r="I103" s="105" t="s">
        <v>538</v>
      </c>
      <c r="J103" s="81" t="s">
        <v>539</v>
      </c>
      <c r="K103" s="81" t="s">
        <v>306</v>
      </c>
      <c r="L103" s="81"/>
      <c r="M103" s="81"/>
      <c r="N103" s="81"/>
      <c r="O103" s="81"/>
      <c r="P103" s="81" t="s">
        <v>306</v>
      </c>
      <c r="Q103" s="95" t="s">
        <v>1086</v>
      </c>
    </row>
    <row r="104" spans="1:17" ht="43.2" hidden="1" x14ac:dyDescent="0.3">
      <c r="A104" s="128"/>
      <c r="B104" s="7" t="s">
        <v>850</v>
      </c>
      <c r="C104" s="130" t="s">
        <v>541</v>
      </c>
      <c r="D104" s="81" t="s">
        <v>1049</v>
      </c>
      <c r="E104" s="64" t="s">
        <v>1058</v>
      </c>
      <c r="F104" s="43" t="s">
        <v>1066</v>
      </c>
      <c r="G104" s="41">
        <v>-34537.1</v>
      </c>
      <c r="H104" s="95" t="s">
        <v>501</v>
      </c>
      <c r="I104" s="105" t="s">
        <v>538</v>
      </c>
      <c r="J104" s="81" t="s">
        <v>539</v>
      </c>
      <c r="K104" s="81" t="s">
        <v>306</v>
      </c>
      <c r="L104" s="81"/>
      <c r="M104" s="81"/>
      <c r="N104" s="81"/>
      <c r="O104" s="81"/>
      <c r="P104" s="81" t="s">
        <v>306</v>
      </c>
      <c r="Q104" s="95" t="s">
        <v>1086</v>
      </c>
    </row>
    <row r="105" spans="1:17" ht="43.2" hidden="1" x14ac:dyDescent="0.3">
      <c r="A105" s="128"/>
      <c r="B105" s="7" t="s">
        <v>850</v>
      </c>
      <c r="C105" s="130" t="s">
        <v>541</v>
      </c>
      <c r="D105" s="81" t="s">
        <v>1049</v>
      </c>
      <c r="E105" s="64" t="s">
        <v>1058</v>
      </c>
      <c r="F105" s="43" t="s">
        <v>1063</v>
      </c>
      <c r="G105" s="41">
        <v>-706.33</v>
      </c>
      <c r="H105" s="95" t="s">
        <v>501</v>
      </c>
      <c r="I105" s="105" t="s">
        <v>538</v>
      </c>
      <c r="J105" s="81" t="s">
        <v>539</v>
      </c>
      <c r="K105" s="81" t="s">
        <v>306</v>
      </c>
      <c r="L105" s="81"/>
      <c r="M105" s="81"/>
      <c r="N105" s="81"/>
      <c r="O105" s="81"/>
      <c r="P105" s="81" t="s">
        <v>306</v>
      </c>
      <c r="Q105" s="95" t="s">
        <v>1086</v>
      </c>
    </row>
    <row r="106" spans="1:17" ht="43.2" hidden="1" x14ac:dyDescent="0.3">
      <c r="A106" s="128"/>
      <c r="B106" s="7" t="s">
        <v>850</v>
      </c>
      <c r="C106" s="130" t="s">
        <v>541</v>
      </c>
      <c r="D106" s="81" t="s">
        <v>1049</v>
      </c>
      <c r="E106" s="64" t="s">
        <v>1058</v>
      </c>
      <c r="F106" s="43" t="s">
        <v>1060</v>
      </c>
      <c r="G106" s="41">
        <v>-505103.29</v>
      </c>
      <c r="H106" s="95" t="s">
        <v>501</v>
      </c>
      <c r="I106" s="105" t="s">
        <v>538</v>
      </c>
      <c r="J106" s="81" t="s">
        <v>539</v>
      </c>
      <c r="K106" s="81" t="s">
        <v>306</v>
      </c>
      <c r="L106" s="81"/>
      <c r="M106" s="81"/>
      <c r="N106" s="81"/>
      <c r="O106" s="81"/>
      <c r="P106" s="81" t="s">
        <v>306</v>
      </c>
      <c r="Q106" s="95" t="s">
        <v>1086</v>
      </c>
    </row>
    <row r="107" spans="1:17" ht="43.2" hidden="1" x14ac:dyDescent="0.3">
      <c r="A107" s="128"/>
      <c r="B107" s="7" t="s">
        <v>850</v>
      </c>
      <c r="C107" s="130" t="s">
        <v>541</v>
      </c>
      <c r="D107" s="81" t="s">
        <v>1049</v>
      </c>
      <c r="E107" s="64" t="s">
        <v>1058</v>
      </c>
      <c r="F107" s="43" t="s">
        <v>1067</v>
      </c>
      <c r="G107" s="41">
        <v>-250</v>
      </c>
      <c r="H107" s="95" t="s">
        <v>501</v>
      </c>
      <c r="I107" s="105" t="s">
        <v>538</v>
      </c>
      <c r="J107" s="81" t="s">
        <v>539</v>
      </c>
      <c r="K107" s="81" t="s">
        <v>306</v>
      </c>
      <c r="L107" s="81"/>
      <c r="M107" s="81"/>
      <c r="N107" s="81"/>
      <c r="O107" s="81"/>
      <c r="P107" s="81" t="s">
        <v>306</v>
      </c>
      <c r="Q107" s="95" t="s">
        <v>1086</v>
      </c>
    </row>
    <row r="108" spans="1:17" ht="43.2" hidden="1" x14ac:dyDescent="0.3">
      <c r="A108" s="128"/>
      <c r="B108" s="7" t="s">
        <v>850</v>
      </c>
      <c r="C108" s="130" t="s">
        <v>541</v>
      </c>
      <c r="D108" s="81" t="s">
        <v>1049</v>
      </c>
      <c r="E108" s="64" t="s">
        <v>1058</v>
      </c>
      <c r="F108" s="43" t="s">
        <v>1066</v>
      </c>
      <c r="G108" s="41">
        <v>-24672.41</v>
      </c>
      <c r="H108" s="95" t="s">
        <v>501</v>
      </c>
      <c r="I108" s="105" t="s">
        <v>538</v>
      </c>
      <c r="J108" s="81" t="s">
        <v>539</v>
      </c>
      <c r="K108" s="81" t="s">
        <v>306</v>
      </c>
      <c r="L108" s="81"/>
      <c r="M108" s="81"/>
      <c r="N108" s="81"/>
      <c r="O108" s="81"/>
      <c r="P108" s="81" t="s">
        <v>306</v>
      </c>
      <c r="Q108" s="95" t="s">
        <v>1086</v>
      </c>
    </row>
    <row r="109" spans="1:17" ht="43.2" hidden="1" x14ac:dyDescent="0.3">
      <c r="A109" s="128"/>
      <c r="B109" s="7" t="s">
        <v>850</v>
      </c>
      <c r="C109" s="130" t="s">
        <v>541</v>
      </c>
      <c r="D109" s="81" t="s">
        <v>1049</v>
      </c>
      <c r="E109" s="64" t="s">
        <v>1058</v>
      </c>
      <c r="F109" s="43" t="s">
        <v>1059</v>
      </c>
      <c r="G109" s="41">
        <v>-4639.37</v>
      </c>
      <c r="H109" s="95" t="s">
        <v>501</v>
      </c>
      <c r="I109" s="105" t="s">
        <v>538</v>
      </c>
      <c r="J109" s="81" t="s">
        <v>539</v>
      </c>
      <c r="K109" s="81" t="s">
        <v>306</v>
      </c>
      <c r="L109" s="81"/>
      <c r="M109" s="81"/>
      <c r="N109" s="81"/>
      <c r="O109" s="81"/>
      <c r="P109" s="81" t="s">
        <v>306</v>
      </c>
      <c r="Q109" s="95" t="s">
        <v>1086</v>
      </c>
    </row>
    <row r="110" spans="1:17" ht="43.2" hidden="1" x14ac:dyDescent="0.3">
      <c r="A110" s="128"/>
      <c r="B110" s="7" t="s">
        <v>850</v>
      </c>
      <c r="C110" s="130" t="s">
        <v>541</v>
      </c>
      <c r="D110" s="81" t="s">
        <v>1049</v>
      </c>
      <c r="E110" s="64" t="s">
        <v>1058</v>
      </c>
      <c r="F110" s="43" t="s">
        <v>1068</v>
      </c>
      <c r="G110" s="41">
        <v>-126.35</v>
      </c>
      <c r="H110" s="95" t="s">
        <v>501</v>
      </c>
      <c r="I110" s="105" t="s">
        <v>538</v>
      </c>
      <c r="J110" s="81" t="s">
        <v>539</v>
      </c>
      <c r="K110" s="81" t="s">
        <v>306</v>
      </c>
      <c r="L110" s="81"/>
      <c r="M110" s="81"/>
      <c r="N110" s="81"/>
      <c r="O110" s="81"/>
      <c r="P110" s="81" t="s">
        <v>306</v>
      </c>
      <c r="Q110" s="95" t="s">
        <v>1086</v>
      </c>
    </row>
    <row r="111" spans="1:17" ht="43.2" hidden="1" x14ac:dyDescent="0.3">
      <c r="A111" s="128"/>
      <c r="B111" s="7" t="s">
        <v>850</v>
      </c>
      <c r="C111" s="130" t="s">
        <v>541</v>
      </c>
      <c r="D111" s="81" t="s">
        <v>1049</v>
      </c>
      <c r="E111" s="64" t="s">
        <v>1058</v>
      </c>
      <c r="F111" s="43" t="s">
        <v>1059</v>
      </c>
      <c r="G111" s="41">
        <v>-7178.39</v>
      </c>
      <c r="H111" s="95" t="s">
        <v>501</v>
      </c>
      <c r="I111" s="105" t="s">
        <v>538</v>
      </c>
      <c r="J111" s="81" t="s">
        <v>539</v>
      </c>
      <c r="K111" s="81" t="s">
        <v>306</v>
      </c>
      <c r="L111" s="81"/>
      <c r="M111" s="81"/>
      <c r="N111" s="81"/>
      <c r="O111" s="81"/>
      <c r="P111" s="81" t="s">
        <v>306</v>
      </c>
      <c r="Q111" s="95" t="s">
        <v>1086</v>
      </c>
    </row>
    <row r="112" spans="1:17" ht="43.2" hidden="1" x14ac:dyDescent="0.3">
      <c r="A112" s="128"/>
      <c r="B112" s="7" t="s">
        <v>850</v>
      </c>
      <c r="C112" s="130" t="s">
        <v>541</v>
      </c>
      <c r="D112" s="81" t="s">
        <v>1049</v>
      </c>
      <c r="E112" s="64" t="s">
        <v>1058</v>
      </c>
      <c r="F112" s="43" t="s">
        <v>1063</v>
      </c>
      <c r="G112" s="41">
        <v>-481.9</v>
      </c>
      <c r="H112" s="95" t="s">
        <v>501</v>
      </c>
      <c r="I112" s="105" t="s">
        <v>538</v>
      </c>
      <c r="J112" s="81" t="s">
        <v>539</v>
      </c>
      <c r="K112" s="81" t="s">
        <v>306</v>
      </c>
      <c r="L112" s="81"/>
      <c r="M112" s="81"/>
      <c r="N112" s="81"/>
      <c r="O112" s="81"/>
      <c r="P112" s="81" t="s">
        <v>306</v>
      </c>
      <c r="Q112" s="95" t="s">
        <v>1086</v>
      </c>
    </row>
    <row r="113" spans="1:17" ht="43.2" hidden="1" x14ac:dyDescent="0.3">
      <c r="A113" s="128"/>
      <c r="B113" s="7" t="s">
        <v>850</v>
      </c>
      <c r="C113" s="130" t="s">
        <v>541</v>
      </c>
      <c r="D113" s="81" t="s">
        <v>1049</v>
      </c>
      <c r="E113" s="64" t="s">
        <v>1058</v>
      </c>
      <c r="F113" s="43" t="s">
        <v>1065</v>
      </c>
      <c r="G113" s="41">
        <v>-27192.52</v>
      </c>
      <c r="H113" s="95" t="s">
        <v>501</v>
      </c>
      <c r="I113" s="105" t="s">
        <v>538</v>
      </c>
      <c r="J113" s="81" t="s">
        <v>539</v>
      </c>
      <c r="K113" s="81" t="s">
        <v>306</v>
      </c>
      <c r="L113" s="81"/>
      <c r="M113" s="81"/>
      <c r="N113" s="81"/>
      <c r="O113" s="81"/>
      <c r="P113" s="81" t="s">
        <v>306</v>
      </c>
      <c r="Q113" s="95" t="s">
        <v>1086</v>
      </c>
    </row>
    <row r="114" spans="1:17" ht="43.2" hidden="1" x14ac:dyDescent="0.3">
      <c r="A114" s="128"/>
      <c r="B114" s="7" t="s">
        <v>850</v>
      </c>
      <c r="C114" s="130" t="s">
        <v>541</v>
      </c>
      <c r="D114" s="81" t="s">
        <v>1049</v>
      </c>
      <c r="E114" s="64" t="s">
        <v>1058</v>
      </c>
      <c r="F114" s="43" t="s">
        <v>1066</v>
      </c>
      <c r="G114" s="41">
        <v>-6941.46</v>
      </c>
      <c r="H114" s="95" t="s">
        <v>501</v>
      </c>
      <c r="I114" s="105" t="s">
        <v>538</v>
      </c>
      <c r="J114" s="81" t="s">
        <v>539</v>
      </c>
      <c r="K114" s="81" t="s">
        <v>306</v>
      </c>
      <c r="L114" s="81"/>
      <c r="M114" s="81"/>
      <c r="N114" s="81"/>
      <c r="O114" s="81"/>
      <c r="P114" s="81" t="s">
        <v>306</v>
      </c>
      <c r="Q114" s="95" t="s">
        <v>1086</v>
      </c>
    </row>
    <row r="115" spans="1:17" ht="43.2" hidden="1" x14ac:dyDescent="0.3">
      <c r="A115" s="128"/>
      <c r="B115" s="7" t="s">
        <v>850</v>
      </c>
      <c r="C115" s="130" t="s">
        <v>541</v>
      </c>
      <c r="D115" s="81" t="s">
        <v>1049</v>
      </c>
      <c r="E115" s="64" t="s">
        <v>1058</v>
      </c>
      <c r="F115" s="43" t="s">
        <v>1060</v>
      </c>
      <c r="G115" s="41">
        <v>-75377.179999999993</v>
      </c>
      <c r="H115" s="95" t="s">
        <v>501</v>
      </c>
      <c r="I115" s="105" t="s">
        <v>538</v>
      </c>
      <c r="J115" s="81" t="s">
        <v>539</v>
      </c>
      <c r="K115" s="81" t="s">
        <v>306</v>
      </c>
      <c r="L115" s="81"/>
      <c r="M115" s="81"/>
      <c r="N115" s="81"/>
      <c r="O115" s="81"/>
      <c r="P115" s="81" t="s">
        <v>306</v>
      </c>
      <c r="Q115" s="95" t="s">
        <v>1086</v>
      </c>
    </row>
    <row r="116" spans="1:17" ht="43.2" hidden="1" x14ac:dyDescent="0.3">
      <c r="A116" s="128"/>
      <c r="B116" s="7" t="s">
        <v>850</v>
      </c>
      <c r="C116" s="130" t="s">
        <v>541</v>
      </c>
      <c r="D116" s="81" t="s">
        <v>1049</v>
      </c>
      <c r="E116" s="64" t="s">
        <v>1058</v>
      </c>
      <c r="F116" s="43" t="s">
        <v>1059</v>
      </c>
      <c r="G116" s="41">
        <v>-16356.13</v>
      </c>
      <c r="H116" s="95" t="s">
        <v>501</v>
      </c>
      <c r="I116" s="105" t="s">
        <v>538</v>
      </c>
      <c r="J116" s="81" t="s">
        <v>539</v>
      </c>
      <c r="K116" s="81" t="s">
        <v>306</v>
      </c>
      <c r="L116" s="81"/>
      <c r="M116" s="81"/>
      <c r="N116" s="81"/>
      <c r="O116" s="81"/>
      <c r="P116" s="81" t="s">
        <v>306</v>
      </c>
      <c r="Q116" s="95" t="s">
        <v>1086</v>
      </c>
    </row>
    <row r="117" spans="1:17" ht="43.2" hidden="1" x14ac:dyDescent="0.3">
      <c r="A117" s="128"/>
      <c r="B117" s="7" t="s">
        <v>850</v>
      </c>
      <c r="C117" s="130" t="s">
        <v>541</v>
      </c>
      <c r="D117" s="81" t="s">
        <v>1049</v>
      </c>
      <c r="E117" s="64" t="s">
        <v>1058</v>
      </c>
      <c r="F117" s="43" t="s">
        <v>1059</v>
      </c>
      <c r="G117" s="41">
        <v>-18878.939999999999</v>
      </c>
      <c r="H117" s="95" t="s">
        <v>501</v>
      </c>
      <c r="I117" s="105" t="s">
        <v>538</v>
      </c>
      <c r="J117" s="81" t="s">
        <v>539</v>
      </c>
      <c r="K117" s="81" t="s">
        <v>306</v>
      </c>
      <c r="L117" s="81"/>
      <c r="M117" s="81"/>
      <c r="N117" s="81"/>
      <c r="O117" s="81"/>
      <c r="P117" s="81" t="s">
        <v>306</v>
      </c>
      <c r="Q117" s="95" t="s">
        <v>1086</v>
      </c>
    </row>
    <row r="118" spans="1:17" ht="43.2" hidden="1" x14ac:dyDescent="0.3">
      <c r="A118" s="128"/>
      <c r="B118" s="7" t="s">
        <v>850</v>
      </c>
      <c r="C118" s="130" t="s">
        <v>541</v>
      </c>
      <c r="D118" s="81" t="s">
        <v>1049</v>
      </c>
      <c r="E118" s="64" t="s">
        <v>1058</v>
      </c>
      <c r="F118" s="43" t="s">
        <v>1059</v>
      </c>
      <c r="G118" s="41">
        <v>-14014.9</v>
      </c>
      <c r="H118" s="95" t="s">
        <v>501</v>
      </c>
      <c r="I118" s="105" t="s">
        <v>538</v>
      </c>
      <c r="J118" s="81" t="s">
        <v>539</v>
      </c>
      <c r="K118" s="81" t="s">
        <v>306</v>
      </c>
      <c r="L118" s="81"/>
      <c r="M118" s="81"/>
      <c r="N118" s="81"/>
      <c r="O118" s="81"/>
      <c r="P118" s="81" t="s">
        <v>306</v>
      </c>
      <c r="Q118" s="95" t="s">
        <v>1086</v>
      </c>
    </row>
    <row r="119" spans="1:17" ht="43.2" hidden="1" x14ac:dyDescent="0.3">
      <c r="A119" s="128"/>
      <c r="B119" s="7" t="s">
        <v>850</v>
      </c>
      <c r="C119" s="130" t="s">
        <v>541</v>
      </c>
      <c r="D119" s="81" t="s">
        <v>1049</v>
      </c>
      <c r="E119" s="64" t="s">
        <v>1058</v>
      </c>
      <c r="F119" s="43" t="s">
        <v>1066</v>
      </c>
      <c r="G119" s="41">
        <v>-34537.1</v>
      </c>
      <c r="H119" s="95" t="s">
        <v>501</v>
      </c>
      <c r="I119" s="105" t="s">
        <v>538</v>
      </c>
      <c r="J119" s="81" t="s">
        <v>539</v>
      </c>
      <c r="K119" s="81" t="s">
        <v>306</v>
      </c>
      <c r="L119" s="81"/>
      <c r="M119" s="81"/>
      <c r="N119" s="81"/>
      <c r="O119" s="81"/>
      <c r="P119" s="81" t="s">
        <v>306</v>
      </c>
      <c r="Q119" s="95" t="s">
        <v>1086</v>
      </c>
    </row>
    <row r="120" spans="1:17" ht="43.2" hidden="1" x14ac:dyDescent="0.3">
      <c r="A120" s="128"/>
      <c r="B120" s="7" t="s">
        <v>850</v>
      </c>
      <c r="C120" s="130" t="s">
        <v>541</v>
      </c>
      <c r="D120" s="81" t="s">
        <v>1049</v>
      </c>
      <c r="E120" s="64" t="s">
        <v>1058</v>
      </c>
      <c r="F120" s="43" t="s">
        <v>1066</v>
      </c>
      <c r="G120" s="41">
        <v>-7411.93</v>
      </c>
      <c r="H120" s="95" t="s">
        <v>501</v>
      </c>
      <c r="I120" s="105" t="s">
        <v>538</v>
      </c>
      <c r="J120" s="81" t="s">
        <v>539</v>
      </c>
      <c r="K120" s="81" t="s">
        <v>306</v>
      </c>
      <c r="L120" s="81"/>
      <c r="M120" s="81"/>
      <c r="N120" s="81"/>
      <c r="O120" s="81"/>
      <c r="P120" s="81" t="s">
        <v>306</v>
      </c>
      <c r="Q120" s="95" t="s">
        <v>1086</v>
      </c>
    </row>
    <row r="121" spans="1:17" ht="28.8" hidden="1" x14ac:dyDescent="0.3">
      <c r="A121" s="128"/>
      <c r="B121" s="7" t="s">
        <v>850</v>
      </c>
      <c r="C121" s="130" t="s">
        <v>541</v>
      </c>
      <c r="D121" s="81" t="s">
        <v>1049</v>
      </c>
      <c r="E121" s="64" t="s">
        <v>1058</v>
      </c>
      <c r="F121" s="43" t="s">
        <v>1061</v>
      </c>
      <c r="G121" s="41">
        <v>-2832.78</v>
      </c>
      <c r="H121" s="95" t="s">
        <v>501</v>
      </c>
      <c r="I121" s="105" t="s">
        <v>538</v>
      </c>
      <c r="J121" s="81" t="s">
        <v>539</v>
      </c>
      <c r="K121" s="81" t="s">
        <v>306</v>
      </c>
      <c r="L121" s="81"/>
      <c r="M121" s="81"/>
      <c r="N121" s="81"/>
      <c r="O121" s="81"/>
      <c r="P121" s="81" t="s">
        <v>306</v>
      </c>
      <c r="Q121" s="95" t="s">
        <v>1086</v>
      </c>
    </row>
    <row r="122" spans="1:17" ht="43.2" hidden="1" x14ac:dyDescent="0.3">
      <c r="A122" s="128"/>
      <c r="B122" s="7" t="s">
        <v>850</v>
      </c>
      <c r="C122" s="130" t="s">
        <v>541</v>
      </c>
      <c r="D122" s="81" t="s">
        <v>1049</v>
      </c>
      <c r="E122" s="64" t="s">
        <v>1058</v>
      </c>
      <c r="F122" s="43" t="s">
        <v>1069</v>
      </c>
      <c r="G122" s="41">
        <v>-819.28</v>
      </c>
      <c r="H122" s="95" t="s">
        <v>501</v>
      </c>
      <c r="I122" s="105" t="s">
        <v>538</v>
      </c>
      <c r="J122" s="81" t="s">
        <v>539</v>
      </c>
      <c r="K122" s="81" t="s">
        <v>306</v>
      </c>
      <c r="L122" s="81"/>
      <c r="M122" s="81"/>
      <c r="N122" s="81"/>
      <c r="O122" s="81"/>
      <c r="P122" s="81" t="s">
        <v>306</v>
      </c>
      <c r="Q122" s="95" t="s">
        <v>1086</v>
      </c>
    </row>
    <row r="123" spans="1:17" ht="43.2" hidden="1" x14ac:dyDescent="0.3">
      <c r="A123" s="128"/>
      <c r="B123" s="7" t="s">
        <v>850</v>
      </c>
      <c r="C123" s="130" t="s">
        <v>541</v>
      </c>
      <c r="D123" s="81" t="s">
        <v>1049</v>
      </c>
      <c r="E123" s="64" t="s">
        <v>1058</v>
      </c>
      <c r="F123" s="43" t="s">
        <v>1070</v>
      </c>
      <c r="G123" s="41">
        <v>-1758.37</v>
      </c>
      <c r="H123" s="95" t="s">
        <v>501</v>
      </c>
      <c r="I123" s="105" t="s">
        <v>538</v>
      </c>
      <c r="J123" s="81" t="s">
        <v>539</v>
      </c>
      <c r="K123" s="81" t="s">
        <v>306</v>
      </c>
      <c r="L123" s="81"/>
      <c r="M123" s="81"/>
      <c r="N123" s="81"/>
      <c r="O123" s="81"/>
      <c r="P123" s="81" t="s">
        <v>306</v>
      </c>
      <c r="Q123" s="95" t="s">
        <v>1086</v>
      </c>
    </row>
    <row r="124" spans="1:17" ht="28.8" hidden="1" x14ac:dyDescent="0.3">
      <c r="A124" s="128"/>
      <c r="B124" s="7" t="s">
        <v>850</v>
      </c>
      <c r="C124" s="130" t="s">
        <v>541</v>
      </c>
      <c r="D124" s="81" t="s">
        <v>1049</v>
      </c>
      <c r="E124" s="64" t="s">
        <v>1058</v>
      </c>
      <c r="F124" s="43" t="s">
        <v>644</v>
      </c>
      <c r="G124" s="41">
        <v>-4827.83</v>
      </c>
      <c r="H124" s="95" t="s">
        <v>501</v>
      </c>
      <c r="I124" s="105" t="s">
        <v>538</v>
      </c>
      <c r="J124" s="81" t="s">
        <v>539</v>
      </c>
      <c r="K124" s="81" t="s">
        <v>306</v>
      </c>
      <c r="L124" s="81"/>
      <c r="M124" s="81"/>
      <c r="N124" s="81"/>
      <c r="O124" s="81"/>
      <c r="P124" s="81" t="s">
        <v>306</v>
      </c>
      <c r="Q124" s="95" t="s">
        <v>1086</v>
      </c>
    </row>
    <row r="125" spans="1:17" ht="43.2" hidden="1" x14ac:dyDescent="0.3">
      <c r="A125" s="128"/>
      <c r="B125" s="7" t="s">
        <v>850</v>
      </c>
      <c r="C125" s="130" t="s">
        <v>541</v>
      </c>
      <c r="D125" s="81" t="s">
        <v>1049</v>
      </c>
      <c r="E125" s="64" t="s">
        <v>1058</v>
      </c>
      <c r="F125" s="43" t="s">
        <v>1062</v>
      </c>
      <c r="G125" s="41">
        <v>-1090.1500000000001</v>
      </c>
      <c r="H125" s="95" t="s">
        <v>501</v>
      </c>
      <c r="I125" s="105" t="s">
        <v>538</v>
      </c>
      <c r="J125" s="81" t="s">
        <v>539</v>
      </c>
      <c r="K125" s="81" t="s">
        <v>306</v>
      </c>
      <c r="L125" s="81"/>
      <c r="M125" s="81"/>
      <c r="N125" s="81"/>
      <c r="O125" s="81"/>
      <c r="P125" s="81" t="s">
        <v>306</v>
      </c>
      <c r="Q125" s="95" t="s">
        <v>1086</v>
      </c>
    </row>
    <row r="126" spans="1:17" ht="28.8" hidden="1" x14ac:dyDescent="0.3">
      <c r="A126" s="128"/>
      <c r="B126" s="7" t="s">
        <v>850</v>
      </c>
      <c r="C126" s="130" t="s">
        <v>541</v>
      </c>
      <c r="D126" s="81" t="s">
        <v>1049</v>
      </c>
      <c r="E126" s="64" t="s">
        <v>1058</v>
      </c>
      <c r="F126" s="43" t="s">
        <v>1055</v>
      </c>
      <c r="G126" s="41">
        <v>-3927.92</v>
      </c>
      <c r="H126" s="95" t="s">
        <v>501</v>
      </c>
      <c r="I126" s="105" t="s">
        <v>538</v>
      </c>
      <c r="J126" s="81" t="s">
        <v>539</v>
      </c>
      <c r="K126" s="81" t="s">
        <v>306</v>
      </c>
      <c r="L126" s="81"/>
      <c r="M126" s="81"/>
      <c r="N126" s="81"/>
      <c r="O126" s="81"/>
      <c r="P126" s="81" t="s">
        <v>306</v>
      </c>
      <c r="Q126" s="95" t="s">
        <v>1086</v>
      </c>
    </row>
    <row r="127" spans="1:17" ht="43.2" hidden="1" x14ac:dyDescent="0.3">
      <c r="A127" s="128"/>
      <c r="B127" s="7" t="s">
        <v>850</v>
      </c>
      <c r="C127" s="130" t="s">
        <v>541</v>
      </c>
      <c r="D127" s="81" t="s">
        <v>1049</v>
      </c>
      <c r="E127" s="64" t="s">
        <v>1058</v>
      </c>
      <c r="F127" s="43" t="s">
        <v>1066</v>
      </c>
      <c r="G127" s="41">
        <v>-7172.84</v>
      </c>
      <c r="H127" s="95" t="s">
        <v>501</v>
      </c>
      <c r="I127" s="105" t="s">
        <v>538</v>
      </c>
      <c r="J127" s="81" t="s">
        <v>539</v>
      </c>
      <c r="K127" s="81" t="s">
        <v>306</v>
      </c>
      <c r="L127" s="81"/>
      <c r="M127" s="81"/>
      <c r="N127" s="81"/>
      <c r="O127" s="81"/>
      <c r="P127" s="81" t="s">
        <v>306</v>
      </c>
      <c r="Q127" s="95" t="s">
        <v>1086</v>
      </c>
    </row>
    <row r="128" spans="1:17" hidden="1" x14ac:dyDescent="0.3">
      <c r="A128" s="128"/>
      <c r="B128" s="7" t="s">
        <v>850</v>
      </c>
      <c r="C128" s="130" t="s">
        <v>541</v>
      </c>
      <c r="D128" s="81" t="s">
        <v>1049</v>
      </c>
      <c r="E128" s="64" t="s">
        <v>1058</v>
      </c>
      <c r="F128" s="43" t="s">
        <v>720</v>
      </c>
      <c r="G128" s="41">
        <v>-0.02</v>
      </c>
      <c r="H128" s="95" t="s">
        <v>501</v>
      </c>
      <c r="I128" s="105" t="s">
        <v>538</v>
      </c>
      <c r="J128" s="81" t="s">
        <v>539</v>
      </c>
      <c r="K128" s="81" t="s">
        <v>306</v>
      </c>
      <c r="L128" s="81"/>
      <c r="M128" s="81"/>
      <c r="N128" s="81"/>
      <c r="O128" s="81"/>
      <c r="P128" s="81" t="s">
        <v>306</v>
      </c>
      <c r="Q128" s="95" t="s">
        <v>1086</v>
      </c>
    </row>
    <row r="129" spans="1:17" hidden="1" x14ac:dyDescent="0.3">
      <c r="A129" s="128"/>
      <c r="B129" s="7" t="s">
        <v>850</v>
      </c>
      <c r="C129" s="130" t="s">
        <v>541</v>
      </c>
      <c r="D129" s="81" t="s">
        <v>1049</v>
      </c>
      <c r="E129" s="64" t="s">
        <v>1058</v>
      </c>
      <c r="F129" s="43" t="s">
        <v>846</v>
      </c>
      <c r="G129" s="41">
        <v>-13971</v>
      </c>
      <c r="H129" s="95" t="s">
        <v>501</v>
      </c>
      <c r="I129" s="105" t="s">
        <v>538</v>
      </c>
      <c r="J129" s="81" t="s">
        <v>539</v>
      </c>
      <c r="K129" s="81" t="s">
        <v>306</v>
      </c>
      <c r="L129" s="81"/>
      <c r="M129" s="81"/>
      <c r="N129" s="81"/>
      <c r="O129" s="81"/>
      <c r="P129" s="81" t="s">
        <v>306</v>
      </c>
      <c r="Q129" s="95" t="s">
        <v>1086</v>
      </c>
    </row>
    <row r="130" spans="1:17" ht="43.2" hidden="1" x14ac:dyDescent="0.3">
      <c r="A130" s="128"/>
      <c r="B130" s="7" t="s">
        <v>850</v>
      </c>
      <c r="C130" s="130" t="s">
        <v>541</v>
      </c>
      <c r="D130" s="81" t="s">
        <v>1049</v>
      </c>
      <c r="E130" s="64" t="s">
        <v>1058</v>
      </c>
      <c r="F130" s="43" t="s">
        <v>1066</v>
      </c>
      <c r="G130" s="41">
        <v>-33423.01</v>
      </c>
      <c r="H130" s="95" t="s">
        <v>501</v>
      </c>
      <c r="I130" s="105" t="s">
        <v>538</v>
      </c>
      <c r="J130" s="81" t="s">
        <v>539</v>
      </c>
      <c r="K130" s="81" t="s">
        <v>306</v>
      </c>
      <c r="L130" s="81"/>
      <c r="M130" s="81"/>
      <c r="N130" s="81"/>
      <c r="O130" s="81"/>
      <c r="P130" s="81" t="s">
        <v>306</v>
      </c>
      <c r="Q130" s="95" t="s">
        <v>1086</v>
      </c>
    </row>
    <row r="131" spans="1:17" ht="28.8" hidden="1" x14ac:dyDescent="0.3">
      <c r="A131" s="128"/>
      <c r="B131" s="7" t="s">
        <v>850</v>
      </c>
      <c r="C131" s="130" t="s">
        <v>541</v>
      </c>
      <c r="D131" s="81" t="s">
        <v>1049</v>
      </c>
      <c r="E131" s="64" t="s">
        <v>1058</v>
      </c>
      <c r="F131" s="43" t="s">
        <v>1071</v>
      </c>
      <c r="G131" s="41">
        <v>-923.29</v>
      </c>
      <c r="H131" s="95" t="s">
        <v>501</v>
      </c>
      <c r="I131" s="105" t="s">
        <v>538</v>
      </c>
      <c r="J131" s="81" t="s">
        <v>539</v>
      </c>
      <c r="K131" s="81" t="s">
        <v>306</v>
      </c>
      <c r="L131" s="81"/>
      <c r="M131" s="81"/>
      <c r="N131" s="81"/>
      <c r="O131" s="81"/>
      <c r="P131" s="81" t="s">
        <v>306</v>
      </c>
      <c r="Q131" s="95" t="s">
        <v>1086</v>
      </c>
    </row>
    <row r="132" spans="1:17" ht="43.2" hidden="1" x14ac:dyDescent="0.3">
      <c r="A132" s="128"/>
      <c r="B132" s="7" t="s">
        <v>850</v>
      </c>
      <c r="C132" s="130" t="s">
        <v>541</v>
      </c>
      <c r="D132" s="81" t="s">
        <v>1049</v>
      </c>
      <c r="E132" s="64" t="s">
        <v>1058</v>
      </c>
      <c r="F132" s="43" t="s">
        <v>1072</v>
      </c>
      <c r="G132" s="41">
        <v>-236.69</v>
      </c>
      <c r="H132" s="95" t="s">
        <v>501</v>
      </c>
      <c r="I132" s="105" t="s">
        <v>538</v>
      </c>
      <c r="J132" s="81" t="s">
        <v>539</v>
      </c>
      <c r="K132" s="81" t="s">
        <v>306</v>
      </c>
      <c r="L132" s="81"/>
      <c r="M132" s="81"/>
      <c r="N132" s="81"/>
      <c r="O132" s="81"/>
      <c r="P132" s="81" t="s">
        <v>306</v>
      </c>
      <c r="Q132" s="95" t="s">
        <v>1086</v>
      </c>
    </row>
    <row r="133" spans="1:17" ht="43.2" hidden="1" x14ac:dyDescent="0.3">
      <c r="A133" s="128"/>
      <c r="B133" s="7" t="s">
        <v>850</v>
      </c>
      <c r="C133" s="130" t="s">
        <v>541</v>
      </c>
      <c r="D133" s="81" t="s">
        <v>1049</v>
      </c>
      <c r="E133" s="64" t="s">
        <v>1058</v>
      </c>
      <c r="F133" s="43" t="s">
        <v>1068</v>
      </c>
      <c r="G133" s="41">
        <v>-144.32</v>
      </c>
      <c r="H133" s="95" t="s">
        <v>501</v>
      </c>
      <c r="I133" s="105" t="s">
        <v>538</v>
      </c>
      <c r="J133" s="81" t="s">
        <v>539</v>
      </c>
      <c r="K133" s="81" t="s">
        <v>306</v>
      </c>
      <c r="L133" s="81"/>
      <c r="M133" s="81"/>
      <c r="N133" s="81"/>
      <c r="O133" s="81"/>
      <c r="P133" s="81" t="s">
        <v>306</v>
      </c>
      <c r="Q133" s="95" t="s">
        <v>1086</v>
      </c>
    </row>
    <row r="134" spans="1:17" ht="43.2" hidden="1" x14ac:dyDescent="0.3">
      <c r="A134" s="128"/>
      <c r="B134" s="7" t="s">
        <v>850</v>
      </c>
      <c r="C134" s="130" t="s">
        <v>541</v>
      </c>
      <c r="D134" s="81" t="s">
        <v>1049</v>
      </c>
      <c r="E134" s="64" t="s">
        <v>1058</v>
      </c>
      <c r="F134" s="43" t="s">
        <v>1059</v>
      </c>
      <c r="G134" s="41">
        <v>-17877.05</v>
      </c>
      <c r="H134" s="95" t="s">
        <v>501</v>
      </c>
      <c r="I134" s="105" t="s">
        <v>538</v>
      </c>
      <c r="J134" s="81" t="s">
        <v>539</v>
      </c>
      <c r="K134" s="81" t="s">
        <v>306</v>
      </c>
      <c r="L134" s="81"/>
      <c r="M134" s="81"/>
      <c r="N134" s="81"/>
      <c r="O134" s="81"/>
      <c r="P134" s="81" t="s">
        <v>306</v>
      </c>
      <c r="Q134" s="95" t="s">
        <v>1086</v>
      </c>
    </row>
    <row r="135" spans="1:17" ht="43.2" hidden="1" x14ac:dyDescent="0.3">
      <c r="A135" s="128"/>
      <c r="B135" s="7" t="s">
        <v>850</v>
      </c>
      <c r="C135" s="130" t="s">
        <v>541</v>
      </c>
      <c r="D135" s="81" t="s">
        <v>1049</v>
      </c>
      <c r="E135" s="64" t="s">
        <v>1058</v>
      </c>
      <c r="F135" s="43" t="s">
        <v>1066</v>
      </c>
      <c r="G135" s="41">
        <v>-56776.52</v>
      </c>
      <c r="H135" s="95" t="s">
        <v>501</v>
      </c>
      <c r="I135" s="105" t="s">
        <v>538</v>
      </c>
      <c r="J135" s="81" t="s">
        <v>539</v>
      </c>
      <c r="K135" s="81" t="s">
        <v>306</v>
      </c>
      <c r="L135" s="81"/>
      <c r="M135" s="81"/>
      <c r="N135" s="81"/>
      <c r="O135" s="81"/>
      <c r="P135" s="81" t="s">
        <v>306</v>
      </c>
      <c r="Q135" s="95" t="s">
        <v>1086</v>
      </c>
    </row>
    <row r="136" spans="1:17" ht="43.2" hidden="1" x14ac:dyDescent="0.3">
      <c r="A136" s="128"/>
      <c r="B136" s="7" t="s">
        <v>850</v>
      </c>
      <c r="C136" s="130" t="s">
        <v>541</v>
      </c>
      <c r="D136" s="81" t="s">
        <v>1049</v>
      </c>
      <c r="E136" s="64" t="s">
        <v>1058</v>
      </c>
      <c r="F136" s="43" t="s">
        <v>1066</v>
      </c>
      <c r="G136" s="41">
        <v>-23080.65</v>
      </c>
      <c r="H136" s="95" t="s">
        <v>501</v>
      </c>
      <c r="I136" s="105" t="s">
        <v>538</v>
      </c>
      <c r="J136" s="81" t="s">
        <v>539</v>
      </c>
      <c r="K136" s="81" t="s">
        <v>306</v>
      </c>
      <c r="L136" s="81"/>
      <c r="M136" s="81"/>
      <c r="N136" s="81"/>
      <c r="O136" s="81"/>
      <c r="P136" s="81" t="s">
        <v>306</v>
      </c>
      <c r="Q136" s="95" t="s">
        <v>1086</v>
      </c>
    </row>
    <row r="137" spans="1:17" ht="43.2" hidden="1" x14ac:dyDescent="0.3">
      <c r="A137" s="128"/>
      <c r="B137" s="7" t="s">
        <v>850</v>
      </c>
      <c r="C137" s="130" t="s">
        <v>541</v>
      </c>
      <c r="D137" s="81" t="s">
        <v>1049</v>
      </c>
      <c r="E137" s="64" t="s">
        <v>1058</v>
      </c>
      <c r="F137" s="43" t="s">
        <v>1059</v>
      </c>
      <c r="G137" s="41">
        <v>-15198.76</v>
      </c>
      <c r="H137" s="95" t="s">
        <v>501</v>
      </c>
      <c r="I137" s="105" t="s">
        <v>538</v>
      </c>
      <c r="J137" s="81" t="s">
        <v>539</v>
      </c>
      <c r="K137" s="81" t="s">
        <v>306</v>
      </c>
      <c r="L137" s="81"/>
      <c r="M137" s="81"/>
      <c r="N137" s="81"/>
      <c r="O137" s="81"/>
      <c r="P137" s="81" t="s">
        <v>306</v>
      </c>
      <c r="Q137" s="95" t="s">
        <v>1086</v>
      </c>
    </row>
    <row r="138" spans="1:17" ht="28.8" hidden="1" x14ac:dyDescent="0.3">
      <c r="A138" s="128"/>
      <c r="B138" s="7" t="s">
        <v>850</v>
      </c>
      <c r="C138" s="130" t="s">
        <v>541</v>
      </c>
      <c r="D138" s="81" t="s">
        <v>1049</v>
      </c>
      <c r="E138" s="64" t="s">
        <v>1058</v>
      </c>
      <c r="F138" s="43" t="s">
        <v>1071</v>
      </c>
      <c r="G138" s="41">
        <v>-4589.2</v>
      </c>
      <c r="H138" s="95" t="s">
        <v>501</v>
      </c>
      <c r="I138" s="105" t="s">
        <v>538</v>
      </c>
      <c r="J138" s="81" t="s">
        <v>539</v>
      </c>
      <c r="K138" s="81" t="s">
        <v>306</v>
      </c>
      <c r="L138" s="81"/>
      <c r="M138" s="81"/>
      <c r="N138" s="81"/>
      <c r="O138" s="81"/>
      <c r="P138" s="81" t="s">
        <v>306</v>
      </c>
      <c r="Q138" s="95" t="s">
        <v>1086</v>
      </c>
    </row>
    <row r="139" spans="1:17" ht="28.8" hidden="1" x14ac:dyDescent="0.3">
      <c r="A139" s="128"/>
      <c r="B139" s="7" t="s">
        <v>850</v>
      </c>
      <c r="C139" s="130" t="s">
        <v>541</v>
      </c>
      <c r="D139" s="81" t="s">
        <v>1049</v>
      </c>
      <c r="E139" s="64" t="s">
        <v>1058</v>
      </c>
      <c r="F139" s="43" t="s">
        <v>724</v>
      </c>
      <c r="G139" s="41">
        <v>-5147.79</v>
      </c>
      <c r="H139" s="95" t="s">
        <v>501</v>
      </c>
      <c r="I139" s="105" t="s">
        <v>538</v>
      </c>
      <c r="J139" s="81" t="s">
        <v>539</v>
      </c>
      <c r="K139" s="81" t="s">
        <v>306</v>
      </c>
      <c r="L139" s="81"/>
      <c r="M139" s="81"/>
      <c r="N139" s="81"/>
      <c r="O139" s="81"/>
      <c r="P139" s="81" t="s">
        <v>306</v>
      </c>
      <c r="Q139" s="95" t="s">
        <v>1086</v>
      </c>
    </row>
    <row r="140" spans="1:17" ht="28.8" hidden="1" x14ac:dyDescent="0.3">
      <c r="A140" s="128"/>
      <c r="B140" s="7" t="s">
        <v>850</v>
      </c>
      <c r="C140" s="130" t="s">
        <v>541</v>
      </c>
      <c r="D140" s="81" t="s">
        <v>1049</v>
      </c>
      <c r="E140" s="64" t="s">
        <v>1058</v>
      </c>
      <c r="F140" s="43" t="s">
        <v>705</v>
      </c>
      <c r="G140" s="41">
        <v>-3046.52</v>
      </c>
      <c r="H140" s="95" t="s">
        <v>501</v>
      </c>
      <c r="I140" s="105" t="s">
        <v>538</v>
      </c>
      <c r="J140" s="81" t="s">
        <v>539</v>
      </c>
      <c r="K140" s="81" t="s">
        <v>306</v>
      </c>
      <c r="L140" s="81"/>
      <c r="M140" s="81"/>
      <c r="N140" s="81"/>
      <c r="O140" s="81"/>
      <c r="P140" s="81" t="s">
        <v>306</v>
      </c>
      <c r="Q140" s="95" t="s">
        <v>1086</v>
      </c>
    </row>
    <row r="141" spans="1:17" ht="43.2" hidden="1" x14ac:dyDescent="0.3">
      <c r="A141" s="128"/>
      <c r="B141" s="7" t="s">
        <v>850</v>
      </c>
      <c r="C141" s="130" t="s">
        <v>541</v>
      </c>
      <c r="D141" s="81" t="s">
        <v>1049</v>
      </c>
      <c r="E141" s="64" t="s">
        <v>1058</v>
      </c>
      <c r="F141" s="43" t="s">
        <v>1060</v>
      </c>
      <c r="G141" s="41">
        <v>-148132.75</v>
      </c>
      <c r="H141" s="95" t="s">
        <v>501</v>
      </c>
      <c r="I141" s="105" t="s">
        <v>538</v>
      </c>
      <c r="J141" s="81" t="s">
        <v>539</v>
      </c>
      <c r="K141" s="81" t="s">
        <v>306</v>
      </c>
      <c r="L141" s="81"/>
      <c r="M141" s="81"/>
      <c r="N141" s="81"/>
      <c r="O141" s="81"/>
      <c r="P141" s="81" t="s">
        <v>306</v>
      </c>
      <c r="Q141" s="95" t="s">
        <v>1086</v>
      </c>
    </row>
    <row r="142" spans="1:17" ht="28.8" hidden="1" x14ac:dyDescent="0.3">
      <c r="A142" s="128"/>
      <c r="B142" s="7" t="s">
        <v>850</v>
      </c>
      <c r="C142" s="130" t="s">
        <v>541</v>
      </c>
      <c r="D142" s="81" t="s">
        <v>1049</v>
      </c>
      <c r="E142" s="64" t="s">
        <v>1058</v>
      </c>
      <c r="F142" s="43" t="s">
        <v>724</v>
      </c>
      <c r="G142" s="41">
        <v>-3052.18</v>
      </c>
      <c r="H142" s="95" t="s">
        <v>501</v>
      </c>
      <c r="I142" s="105" t="s">
        <v>538</v>
      </c>
      <c r="J142" s="81" t="s">
        <v>539</v>
      </c>
      <c r="K142" s="81" t="s">
        <v>306</v>
      </c>
      <c r="L142" s="81"/>
      <c r="M142" s="81"/>
      <c r="N142" s="81"/>
      <c r="O142" s="81"/>
      <c r="P142" s="81" t="s">
        <v>306</v>
      </c>
      <c r="Q142" s="95" t="s">
        <v>1086</v>
      </c>
    </row>
    <row r="143" spans="1:17" ht="43.2" hidden="1" x14ac:dyDescent="0.3">
      <c r="A143" s="128"/>
      <c r="B143" s="7" t="s">
        <v>850</v>
      </c>
      <c r="C143" s="130" t="s">
        <v>541</v>
      </c>
      <c r="D143" s="81" t="s">
        <v>1049</v>
      </c>
      <c r="E143" s="64" t="s">
        <v>1058</v>
      </c>
      <c r="F143" s="43" t="s">
        <v>1066</v>
      </c>
      <c r="G143" s="41">
        <v>-33423</v>
      </c>
      <c r="H143" s="95" t="s">
        <v>501</v>
      </c>
      <c r="I143" s="105" t="s">
        <v>538</v>
      </c>
      <c r="J143" s="81" t="s">
        <v>539</v>
      </c>
      <c r="K143" s="81" t="s">
        <v>306</v>
      </c>
      <c r="L143" s="81"/>
      <c r="M143" s="81"/>
      <c r="N143" s="81"/>
      <c r="O143" s="81"/>
      <c r="P143" s="81" t="s">
        <v>306</v>
      </c>
      <c r="Q143" s="95" t="s">
        <v>1086</v>
      </c>
    </row>
    <row r="144" spans="1:17" ht="43.2" hidden="1" x14ac:dyDescent="0.3">
      <c r="A144" s="128"/>
      <c r="B144" s="7" t="s">
        <v>850</v>
      </c>
      <c r="C144" s="130" t="s">
        <v>541</v>
      </c>
      <c r="D144" s="81" t="s">
        <v>1049</v>
      </c>
      <c r="E144" s="64" t="s">
        <v>1058</v>
      </c>
      <c r="F144" s="43" t="s">
        <v>1064</v>
      </c>
      <c r="G144" s="41">
        <v>-232031.85</v>
      </c>
      <c r="H144" s="95" t="s">
        <v>501</v>
      </c>
      <c r="I144" s="105" t="s">
        <v>538</v>
      </c>
      <c r="J144" s="81" t="s">
        <v>539</v>
      </c>
      <c r="K144" s="81" t="s">
        <v>306</v>
      </c>
      <c r="L144" s="81"/>
      <c r="M144" s="81"/>
      <c r="N144" s="81"/>
      <c r="O144" s="81"/>
      <c r="P144" s="81" t="s">
        <v>306</v>
      </c>
      <c r="Q144" s="95" t="s">
        <v>1086</v>
      </c>
    </row>
    <row r="145" spans="1:17" ht="43.2" hidden="1" x14ac:dyDescent="0.3">
      <c r="A145" s="128"/>
      <c r="B145" s="7" t="s">
        <v>850</v>
      </c>
      <c r="C145" s="130" t="s">
        <v>541</v>
      </c>
      <c r="D145" s="81" t="s">
        <v>1049</v>
      </c>
      <c r="E145" s="64" t="s">
        <v>1058</v>
      </c>
      <c r="F145" s="43" t="s">
        <v>1063</v>
      </c>
      <c r="G145" s="41">
        <v>-515.52</v>
      </c>
      <c r="H145" s="95" t="s">
        <v>501</v>
      </c>
      <c r="I145" s="105" t="s">
        <v>538</v>
      </c>
      <c r="J145" s="81" t="s">
        <v>539</v>
      </c>
      <c r="K145" s="81" t="s">
        <v>306</v>
      </c>
      <c r="L145" s="81"/>
      <c r="M145" s="81"/>
      <c r="N145" s="81"/>
      <c r="O145" s="81"/>
      <c r="P145" s="81" t="s">
        <v>306</v>
      </c>
      <c r="Q145" s="95" t="s">
        <v>1086</v>
      </c>
    </row>
    <row r="146" spans="1:17" ht="28.8" hidden="1" x14ac:dyDescent="0.3">
      <c r="A146" s="128"/>
      <c r="B146" s="7" t="s">
        <v>850</v>
      </c>
      <c r="C146" s="130" t="s">
        <v>541</v>
      </c>
      <c r="D146" s="81" t="s">
        <v>1049</v>
      </c>
      <c r="E146" s="64" t="s">
        <v>1058</v>
      </c>
      <c r="F146" s="43" t="s">
        <v>1071</v>
      </c>
      <c r="G146" s="41">
        <v>-7.45</v>
      </c>
      <c r="H146" s="95" t="s">
        <v>501</v>
      </c>
      <c r="I146" s="105" t="s">
        <v>538</v>
      </c>
      <c r="J146" s="81" t="s">
        <v>539</v>
      </c>
      <c r="K146" s="81" t="s">
        <v>306</v>
      </c>
      <c r="L146" s="81"/>
      <c r="M146" s="81"/>
      <c r="N146" s="81"/>
      <c r="O146" s="81"/>
      <c r="P146" s="81" t="s">
        <v>306</v>
      </c>
      <c r="Q146" s="95" t="s">
        <v>1086</v>
      </c>
    </row>
    <row r="147" spans="1:17" ht="28.8" hidden="1" x14ac:dyDescent="0.3">
      <c r="A147" s="128"/>
      <c r="B147" s="7" t="s">
        <v>850</v>
      </c>
      <c r="C147" s="130" t="s">
        <v>541</v>
      </c>
      <c r="D147" s="81" t="s">
        <v>1049</v>
      </c>
      <c r="E147" s="64" t="s">
        <v>1058</v>
      </c>
      <c r="F147" s="43" t="s">
        <v>1071</v>
      </c>
      <c r="G147" s="41">
        <v>-6816.8</v>
      </c>
      <c r="H147" s="95" t="s">
        <v>501</v>
      </c>
      <c r="I147" s="105" t="s">
        <v>538</v>
      </c>
      <c r="J147" s="81" t="s">
        <v>539</v>
      </c>
      <c r="K147" s="81" t="s">
        <v>306</v>
      </c>
      <c r="L147" s="81"/>
      <c r="M147" s="81"/>
      <c r="N147" s="81"/>
      <c r="O147" s="81"/>
      <c r="P147" s="81" t="s">
        <v>306</v>
      </c>
      <c r="Q147" s="95" t="s">
        <v>1086</v>
      </c>
    </row>
    <row r="148" spans="1:17" ht="43.2" hidden="1" x14ac:dyDescent="0.3">
      <c r="A148" s="128"/>
      <c r="B148" s="7" t="s">
        <v>850</v>
      </c>
      <c r="C148" s="130" t="s">
        <v>541</v>
      </c>
      <c r="D148" s="81" t="s">
        <v>1049</v>
      </c>
      <c r="E148" s="64" t="s">
        <v>1058</v>
      </c>
      <c r="F148" s="43" t="s">
        <v>1063</v>
      </c>
      <c r="G148" s="41">
        <v>-726.59</v>
      </c>
      <c r="H148" s="95" t="s">
        <v>501</v>
      </c>
      <c r="I148" s="105" t="s">
        <v>538</v>
      </c>
      <c r="J148" s="81" t="s">
        <v>539</v>
      </c>
      <c r="K148" s="81" t="s">
        <v>306</v>
      </c>
      <c r="L148" s="81"/>
      <c r="M148" s="81"/>
      <c r="N148" s="81"/>
      <c r="O148" s="81"/>
      <c r="P148" s="81" t="s">
        <v>306</v>
      </c>
      <c r="Q148" s="95" t="s">
        <v>1086</v>
      </c>
    </row>
    <row r="149" spans="1:17" ht="43.2" hidden="1" x14ac:dyDescent="0.3">
      <c r="A149" s="128"/>
      <c r="B149" s="7" t="s">
        <v>850</v>
      </c>
      <c r="C149" s="130" t="s">
        <v>541</v>
      </c>
      <c r="D149" s="81" t="s">
        <v>1049</v>
      </c>
      <c r="E149" s="64" t="s">
        <v>1058</v>
      </c>
      <c r="F149" s="43" t="s">
        <v>1062</v>
      </c>
      <c r="G149" s="41">
        <v>-136.29</v>
      </c>
      <c r="H149" s="95" t="s">
        <v>501</v>
      </c>
      <c r="I149" s="105" t="s">
        <v>538</v>
      </c>
      <c r="J149" s="81" t="s">
        <v>539</v>
      </c>
      <c r="K149" s="81" t="s">
        <v>306</v>
      </c>
      <c r="L149" s="81"/>
      <c r="M149" s="81"/>
      <c r="N149" s="81"/>
      <c r="O149" s="81"/>
      <c r="P149" s="81" t="s">
        <v>306</v>
      </c>
      <c r="Q149" s="95" t="s">
        <v>1086</v>
      </c>
    </row>
    <row r="150" spans="1:17" ht="43.2" hidden="1" x14ac:dyDescent="0.3">
      <c r="A150" s="128"/>
      <c r="B150" s="7" t="s">
        <v>850</v>
      </c>
      <c r="C150" s="130" t="s">
        <v>541</v>
      </c>
      <c r="D150" s="81" t="s">
        <v>1049</v>
      </c>
      <c r="E150" s="64" t="s">
        <v>1058</v>
      </c>
      <c r="F150" s="43" t="s">
        <v>1073</v>
      </c>
      <c r="G150" s="41">
        <v>-195918.32</v>
      </c>
      <c r="H150" s="95" t="s">
        <v>501</v>
      </c>
      <c r="I150" s="105" t="s">
        <v>538</v>
      </c>
      <c r="J150" s="81" t="s">
        <v>539</v>
      </c>
      <c r="K150" s="81" t="s">
        <v>306</v>
      </c>
      <c r="L150" s="81"/>
      <c r="M150" s="81"/>
      <c r="N150" s="81"/>
      <c r="O150" s="81"/>
      <c r="P150" s="81" t="s">
        <v>306</v>
      </c>
      <c r="Q150" s="95" t="s">
        <v>1086</v>
      </c>
    </row>
    <row r="151" spans="1:17" ht="43.2" hidden="1" x14ac:dyDescent="0.3">
      <c r="A151" s="128"/>
      <c r="B151" s="7" t="s">
        <v>850</v>
      </c>
      <c r="C151" s="130" t="s">
        <v>541</v>
      </c>
      <c r="D151" s="81" t="s">
        <v>1049</v>
      </c>
      <c r="E151" s="64" t="s">
        <v>1058</v>
      </c>
      <c r="F151" s="43" t="s">
        <v>1074</v>
      </c>
      <c r="G151" s="41">
        <v>-7202.37</v>
      </c>
      <c r="H151" s="95" t="s">
        <v>501</v>
      </c>
      <c r="I151" s="105" t="s">
        <v>538</v>
      </c>
      <c r="J151" s="81" t="s">
        <v>539</v>
      </c>
      <c r="K151" s="81" t="s">
        <v>306</v>
      </c>
      <c r="L151" s="81"/>
      <c r="M151" s="81"/>
      <c r="N151" s="81"/>
      <c r="O151" s="81"/>
      <c r="P151" s="81" t="s">
        <v>306</v>
      </c>
      <c r="Q151" s="95" t="s">
        <v>1086</v>
      </c>
    </row>
    <row r="152" spans="1:17" ht="43.2" hidden="1" x14ac:dyDescent="0.3">
      <c r="A152" s="128"/>
      <c r="B152" s="7" t="s">
        <v>850</v>
      </c>
      <c r="C152" s="130" t="s">
        <v>541</v>
      </c>
      <c r="D152" s="81" t="s">
        <v>1049</v>
      </c>
      <c r="E152" s="64" t="s">
        <v>1058</v>
      </c>
      <c r="F152" s="43" t="s">
        <v>1062</v>
      </c>
      <c r="G152" s="41">
        <v>-136.29</v>
      </c>
      <c r="H152" s="95" t="s">
        <v>501</v>
      </c>
      <c r="I152" s="105" t="s">
        <v>538</v>
      </c>
      <c r="J152" s="81" t="s">
        <v>539</v>
      </c>
      <c r="K152" s="81" t="s">
        <v>306</v>
      </c>
      <c r="L152" s="81"/>
      <c r="M152" s="81"/>
      <c r="N152" s="81"/>
      <c r="O152" s="81"/>
      <c r="P152" s="81" t="s">
        <v>306</v>
      </c>
      <c r="Q152" s="95" t="s">
        <v>1086</v>
      </c>
    </row>
    <row r="153" spans="1:17" ht="28.8" hidden="1" x14ac:dyDescent="0.3">
      <c r="A153" s="128"/>
      <c r="B153" s="7" t="s">
        <v>1076</v>
      </c>
      <c r="C153" s="130" t="s">
        <v>541</v>
      </c>
      <c r="D153" s="81" t="s">
        <v>1075</v>
      </c>
      <c r="E153" s="64" t="s">
        <v>1077</v>
      </c>
      <c r="F153" s="43" t="s">
        <v>1078</v>
      </c>
      <c r="G153" s="41">
        <v>-6816.8</v>
      </c>
      <c r="H153" s="95" t="s">
        <v>501</v>
      </c>
      <c r="I153" s="105" t="s">
        <v>538</v>
      </c>
      <c r="J153" s="81" t="s">
        <v>539</v>
      </c>
      <c r="K153" s="81" t="s">
        <v>306</v>
      </c>
      <c r="L153" s="81"/>
      <c r="M153" s="81"/>
      <c r="N153" s="81"/>
      <c r="O153" s="81"/>
      <c r="P153" s="81" t="s">
        <v>306</v>
      </c>
      <c r="Q153" s="95" t="s">
        <v>1086</v>
      </c>
    </row>
    <row r="154" spans="1:17" ht="28.8" hidden="1" x14ac:dyDescent="0.3">
      <c r="A154" s="128"/>
      <c r="B154" s="7" t="s">
        <v>1076</v>
      </c>
      <c r="C154" s="130" t="s">
        <v>541</v>
      </c>
      <c r="D154" s="81" t="s">
        <v>1075</v>
      </c>
      <c r="E154" s="64" t="s">
        <v>1081</v>
      </c>
      <c r="F154" s="43" t="s">
        <v>1082</v>
      </c>
      <c r="G154" s="41">
        <v>-7.45</v>
      </c>
      <c r="H154" s="95" t="s">
        <v>501</v>
      </c>
      <c r="I154" s="105" t="s">
        <v>538</v>
      </c>
      <c r="J154" s="81" t="s">
        <v>539</v>
      </c>
      <c r="K154" s="81" t="s">
        <v>306</v>
      </c>
      <c r="L154" s="81"/>
      <c r="M154" s="81"/>
      <c r="N154" s="81"/>
      <c r="O154" s="81"/>
      <c r="P154" s="81" t="s">
        <v>306</v>
      </c>
      <c r="Q154" s="95" t="s">
        <v>1086</v>
      </c>
    </row>
    <row r="155" spans="1:17" ht="28.8" hidden="1" x14ac:dyDescent="0.3">
      <c r="A155" s="128"/>
      <c r="B155" s="7" t="s">
        <v>1076</v>
      </c>
      <c r="C155" s="130" t="s">
        <v>541</v>
      </c>
      <c r="D155" s="81" t="s">
        <v>1075</v>
      </c>
      <c r="E155" s="64" t="s">
        <v>1083</v>
      </c>
      <c r="F155" s="43" t="s">
        <v>1084</v>
      </c>
      <c r="G155" s="41">
        <v>-4589.2</v>
      </c>
      <c r="H155" s="95" t="s">
        <v>501</v>
      </c>
      <c r="I155" s="105" t="s">
        <v>538</v>
      </c>
      <c r="J155" s="81" t="s">
        <v>539</v>
      </c>
      <c r="K155" s="81" t="s">
        <v>306</v>
      </c>
      <c r="L155" s="81"/>
      <c r="M155" s="81"/>
      <c r="N155" s="81"/>
      <c r="O155" s="81"/>
      <c r="P155" s="81" t="s">
        <v>306</v>
      </c>
      <c r="Q155" s="95" t="s">
        <v>1086</v>
      </c>
    </row>
    <row r="156" spans="1:17" hidden="1" x14ac:dyDescent="0.3">
      <c r="A156" s="128"/>
      <c r="B156" s="7"/>
      <c r="C156" s="130"/>
      <c r="D156" s="81"/>
      <c r="E156" s="64"/>
      <c r="F156" s="43"/>
      <c r="G156" s="41"/>
      <c r="H156" s="95"/>
      <c r="I156" s="105"/>
      <c r="J156" s="81"/>
      <c r="K156" s="81"/>
      <c r="L156" s="81"/>
      <c r="M156" s="81"/>
      <c r="N156" s="81"/>
      <c r="O156" s="81"/>
      <c r="P156" s="81"/>
      <c r="Q156" s="95"/>
    </row>
    <row r="157" spans="1:17" ht="15" hidden="1" thickBot="1" x14ac:dyDescent="0.35">
      <c r="A157" s="142"/>
      <c r="B157" s="44"/>
      <c r="C157" s="143"/>
      <c r="D157" s="144"/>
      <c r="E157" s="145"/>
      <c r="F157" s="157" t="s">
        <v>701</v>
      </c>
      <c r="G157" s="146">
        <f>SUM(G6:G155)</f>
        <v>2977148.8400000017</v>
      </c>
      <c r="H157" s="147"/>
      <c r="I157" s="148"/>
      <c r="J157" s="144"/>
      <c r="K157" s="144"/>
      <c r="L157" s="144"/>
      <c r="M157" s="144"/>
      <c r="N157" s="144"/>
      <c r="O157" s="144"/>
      <c r="P157" s="144"/>
      <c r="Q157" s="147"/>
    </row>
    <row r="158" spans="1:17" ht="29.4" hidden="1" thickTop="1" x14ac:dyDescent="0.3">
      <c r="A158" s="128">
        <v>319</v>
      </c>
      <c r="B158" s="7" t="s">
        <v>883</v>
      </c>
      <c r="C158" s="130" t="s">
        <v>541</v>
      </c>
      <c r="D158" s="81" t="s">
        <v>862</v>
      </c>
      <c r="E158" s="64" t="s">
        <v>863</v>
      </c>
      <c r="F158" s="140" t="s">
        <v>387</v>
      </c>
      <c r="G158" s="141">
        <v>77.849999999999994</v>
      </c>
      <c r="H158" s="95" t="s">
        <v>501</v>
      </c>
      <c r="I158" s="105" t="s">
        <v>538</v>
      </c>
      <c r="J158" s="81" t="s">
        <v>539</v>
      </c>
      <c r="K158" s="81" t="s">
        <v>306</v>
      </c>
      <c r="L158" s="81"/>
      <c r="M158" s="81"/>
      <c r="N158" s="81"/>
      <c r="O158" s="81" t="s">
        <v>306</v>
      </c>
      <c r="P158" s="81"/>
      <c r="Q158" s="95" t="s">
        <v>1026</v>
      </c>
    </row>
    <row r="159" spans="1:17" ht="28.8" hidden="1" x14ac:dyDescent="0.3">
      <c r="A159" s="128">
        <v>320</v>
      </c>
      <c r="B159" s="7" t="s">
        <v>883</v>
      </c>
      <c r="C159" s="130" t="s">
        <v>541</v>
      </c>
      <c r="D159" s="81" t="s">
        <v>862</v>
      </c>
      <c r="E159" s="64" t="s">
        <v>865</v>
      </c>
      <c r="F159" s="132" t="s">
        <v>164</v>
      </c>
      <c r="G159" s="37">
        <v>1937.37</v>
      </c>
      <c r="H159" s="95" t="s">
        <v>501</v>
      </c>
      <c r="I159" s="105" t="s">
        <v>538</v>
      </c>
      <c r="J159" s="81" t="s">
        <v>539</v>
      </c>
      <c r="K159" s="81" t="s">
        <v>306</v>
      </c>
      <c r="L159" s="81"/>
      <c r="M159" s="81"/>
      <c r="N159" s="81"/>
      <c r="O159" s="81" t="s">
        <v>306</v>
      </c>
      <c r="P159" s="81"/>
      <c r="Q159" s="95" t="s">
        <v>1026</v>
      </c>
    </row>
    <row r="160" spans="1:17" ht="28.8" hidden="1" x14ac:dyDescent="0.3">
      <c r="A160" s="128">
        <v>321</v>
      </c>
      <c r="B160" s="7" t="s">
        <v>883</v>
      </c>
      <c r="C160" s="130" t="s">
        <v>541</v>
      </c>
      <c r="D160" s="81" t="s">
        <v>862</v>
      </c>
      <c r="E160" s="82" t="s">
        <v>867</v>
      </c>
      <c r="F160" s="125" t="s">
        <v>164</v>
      </c>
      <c r="G160" s="29">
        <v>4734.16</v>
      </c>
      <c r="H160" s="81" t="s">
        <v>501</v>
      </c>
      <c r="I160" s="105" t="s">
        <v>538</v>
      </c>
      <c r="J160" s="81" t="s">
        <v>539</v>
      </c>
      <c r="K160" s="81" t="s">
        <v>306</v>
      </c>
      <c r="L160" s="81"/>
      <c r="M160" s="81"/>
      <c r="N160" s="81"/>
      <c r="O160" s="81" t="s">
        <v>306</v>
      </c>
      <c r="P160" s="81"/>
      <c r="Q160" s="95" t="s">
        <v>1026</v>
      </c>
    </row>
    <row r="161" spans="1:17" ht="28.8" hidden="1" x14ac:dyDescent="0.3">
      <c r="A161" s="128">
        <v>322</v>
      </c>
      <c r="B161" s="7" t="s">
        <v>883</v>
      </c>
      <c r="C161" s="130" t="s">
        <v>541</v>
      </c>
      <c r="D161" s="81" t="s">
        <v>862</v>
      </c>
      <c r="E161" s="82" t="s">
        <v>869</v>
      </c>
      <c r="F161" s="125" t="s">
        <v>888</v>
      </c>
      <c r="G161" s="29">
        <v>2718.21</v>
      </c>
      <c r="H161" s="81" t="s">
        <v>501</v>
      </c>
      <c r="I161" s="105" t="s">
        <v>538</v>
      </c>
      <c r="J161" s="81" t="s">
        <v>539</v>
      </c>
      <c r="K161" s="81" t="s">
        <v>306</v>
      </c>
      <c r="L161" s="81"/>
      <c r="M161" s="81"/>
      <c r="N161" s="81"/>
      <c r="O161" s="81" t="s">
        <v>306</v>
      </c>
      <c r="P161" s="81"/>
      <c r="Q161" s="95" t="s">
        <v>1026</v>
      </c>
    </row>
    <row r="162" spans="1:17" ht="28.8" hidden="1" x14ac:dyDescent="0.3">
      <c r="A162" s="128">
        <v>323</v>
      </c>
      <c r="B162" s="7" t="s">
        <v>883</v>
      </c>
      <c r="C162" s="130" t="s">
        <v>541</v>
      </c>
      <c r="D162" s="81" t="s">
        <v>862</v>
      </c>
      <c r="E162" s="82" t="s">
        <v>871</v>
      </c>
      <c r="F162" s="125" t="s">
        <v>888</v>
      </c>
      <c r="G162" s="29">
        <v>10463.620000000001</v>
      </c>
      <c r="H162" s="81" t="s">
        <v>501</v>
      </c>
      <c r="I162" s="105" t="s">
        <v>538</v>
      </c>
      <c r="J162" s="81" t="s">
        <v>539</v>
      </c>
      <c r="K162" s="81" t="s">
        <v>306</v>
      </c>
      <c r="L162" s="81"/>
      <c r="M162" s="81"/>
      <c r="N162" s="81"/>
      <c r="O162" s="81" t="s">
        <v>306</v>
      </c>
      <c r="P162" s="81"/>
      <c r="Q162" s="95" t="s">
        <v>1026</v>
      </c>
    </row>
    <row r="163" spans="1:17" ht="43.2" hidden="1" x14ac:dyDescent="0.3">
      <c r="A163" s="128">
        <v>324</v>
      </c>
      <c r="B163" s="92" t="s">
        <v>885</v>
      </c>
      <c r="C163" s="92" t="s">
        <v>884</v>
      </c>
      <c r="D163" s="81"/>
      <c r="E163" s="82" t="s">
        <v>875</v>
      </c>
      <c r="F163" s="125" t="s">
        <v>534</v>
      </c>
      <c r="G163" s="29">
        <v>25168.7</v>
      </c>
      <c r="H163" s="81" t="s">
        <v>501</v>
      </c>
      <c r="I163" s="105" t="s">
        <v>538</v>
      </c>
      <c r="J163" s="81" t="s">
        <v>539</v>
      </c>
      <c r="K163" s="81" t="s">
        <v>306</v>
      </c>
      <c r="L163" s="81"/>
      <c r="M163" s="81"/>
      <c r="N163" s="81"/>
      <c r="O163" s="81"/>
      <c r="P163" s="81"/>
      <c r="Q163" s="95" t="s">
        <v>1026</v>
      </c>
    </row>
    <row r="164" spans="1:17" ht="28.8" hidden="1" x14ac:dyDescent="0.3">
      <c r="A164" s="128">
        <v>325</v>
      </c>
      <c r="B164" s="138">
        <v>44774</v>
      </c>
      <c r="C164" s="92" t="s">
        <v>884</v>
      </c>
      <c r="D164" s="81"/>
      <c r="E164" s="139" t="s">
        <v>886</v>
      </c>
      <c r="F164" s="125" t="s">
        <v>532</v>
      </c>
      <c r="G164" s="29">
        <v>383635.4</v>
      </c>
      <c r="H164" s="81" t="s">
        <v>501</v>
      </c>
      <c r="I164" s="105" t="s">
        <v>538</v>
      </c>
      <c r="J164" s="81" t="s">
        <v>539</v>
      </c>
      <c r="K164" s="81" t="s">
        <v>306</v>
      </c>
      <c r="L164" s="81"/>
      <c r="M164" s="81"/>
      <c r="N164" s="81"/>
      <c r="O164" s="81"/>
      <c r="P164" s="81"/>
      <c r="Q164" s="95" t="s">
        <v>1026</v>
      </c>
    </row>
    <row r="165" spans="1:17" ht="43.2" hidden="1" x14ac:dyDescent="0.3">
      <c r="A165" s="128">
        <v>326</v>
      </c>
      <c r="B165" s="138">
        <v>44804</v>
      </c>
      <c r="C165" s="92" t="s">
        <v>884</v>
      </c>
      <c r="D165" s="81"/>
      <c r="E165" s="82" t="s">
        <v>879</v>
      </c>
      <c r="F165" s="125" t="s">
        <v>534</v>
      </c>
      <c r="G165" s="29">
        <v>24290.94</v>
      </c>
      <c r="H165" s="81" t="s">
        <v>501</v>
      </c>
      <c r="I165" s="105" t="s">
        <v>538</v>
      </c>
      <c r="J165" s="81" t="s">
        <v>539</v>
      </c>
      <c r="K165" s="81" t="s">
        <v>306</v>
      </c>
      <c r="L165" s="81"/>
      <c r="M165" s="81"/>
      <c r="N165" s="81"/>
      <c r="O165" s="81"/>
      <c r="P165" s="81"/>
      <c r="Q165" s="95" t="s">
        <v>1026</v>
      </c>
    </row>
    <row r="166" spans="1:17" ht="28.8" hidden="1" x14ac:dyDescent="0.3">
      <c r="A166" s="128">
        <v>327</v>
      </c>
      <c r="B166" s="138">
        <v>44804</v>
      </c>
      <c r="C166" s="92" t="s">
        <v>884</v>
      </c>
      <c r="D166" s="81"/>
      <c r="E166" s="82" t="s">
        <v>880</v>
      </c>
      <c r="F166" s="125" t="s">
        <v>532</v>
      </c>
      <c r="G166" s="29">
        <v>912226.24</v>
      </c>
      <c r="H166" s="81" t="s">
        <v>501</v>
      </c>
      <c r="I166" s="105" t="s">
        <v>538</v>
      </c>
      <c r="J166" s="81" t="s">
        <v>539</v>
      </c>
      <c r="K166" s="81" t="s">
        <v>306</v>
      </c>
      <c r="L166" s="81"/>
      <c r="M166" s="81"/>
      <c r="N166" s="81"/>
      <c r="O166" s="81"/>
      <c r="P166" s="81"/>
      <c r="Q166" s="95" t="s">
        <v>1026</v>
      </c>
    </row>
    <row r="167" spans="1:17" ht="28.8" hidden="1" x14ac:dyDescent="0.3">
      <c r="A167" s="128">
        <v>328</v>
      </c>
      <c r="B167" s="138">
        <v>44834</v>
      </c>
      <c r="C167" s="92" t="s">
        <v>884</v>
      </c>
      <c r="D167" s="81"/>
      <c r="E167" s="82" t="s">
        <v>881</v>
      </c>
      <c r="F167" s="125" t="s">
        <v>532</v>
      </c>
      <c r="G167" s="29">
        <v>610585.30000000005</v>
      </c>
      <c r="H167" s="81" t="s">
        <v>501</v>
      </c>
      <c r="I167" s="105" t="s">
        <v>538</v>
      </c>
      <c r="J167" s="81" t="s">
        <v>539</v>
      </c>
      <c r="K167" s="81" t="s">
        <v>306</v>
      </c>
      <c r="L167" s="81"/>
      <c r="M167" s="81"/>
      <c r="N167" s="81"/>
      <c r="O167" s="81"/>
      <c r="P167" s="81"/>
      <c r="Q167" s="95" t="s">
        <v>1026</v>
      </c>
    </row>
    <row r="168" spans="1:17" ht="28.8" hidden="1" x14ac:dyDescent="0.3">
      <c r="A168" s="128">
        <v>329</v>
      </c>
      <c r="B168" s="138">
        <v>44867</v>
      </c>
      <c r="C168" s="92" t="s">
        <v>884</v>
      </c>
      <c r="D168" s="138">
        <v>44867</v>
      </c>
      <c r="E168" s="82" t="s">
        <v>882</v>
      </c>
      <c r="F168" s="125" t="s">
        <v>387</v>
      </c>
      <c r="G168" s="29">
        <v>920.11</v>
      </c>
      <c r="H168" s="81" t="s">
        <v>501</v>
      </c>
      <c r="I168" s="105" t="s">
        <v>538</v>
      </c>
      <c r="J168" s="81" t="s">
        <v>539</v>
      </c>
      <c r="K168" s="81" t="s">
        <v>306</v>
      </c>
      <c r="L168" s="81"/>
      <c r="M168" s="81"/>
      <c r="N168" s="81"/>
      <c r="O168" s="81" t="s">
        <v>306</v>
      </c>
      <c r="P168" s="81"/>
      <c r="Q168" s="95" t="s">
        <v>1026</v>
      </c>
    </row>
    <row r="169" spans="1:17" ht="28.8" hidden="1" x14ac:dyDescent="0.3">
      <c r="A169" s="128">
        <v>330</v>
      </c>
      <c r="B169" s="92" t="s">
        <v>899</v>
      </c>
      <c r="C169" s="92" t="s">
        <v>647</v>
      </c>
      <c r="D169" s="7" t="s">
        <v>899</v>
      </c>
      <c r="E169" s="7" t="s">
        <v>900</v>
      </c>
      <c r="F169" s="119" t="s">
        <v>906</v>
      </c>
      <c r="G169" s="29">
        <v>1638.27</v>
      </c>
      <c r="H169" s="81" t="s">
        <v>501</v>
      </c>
      <c r="I169" s="105" t="s">
        <v>538</v>
      </c>
      <c r="J169" s="81" t="s">
        <v>539</v>
      </c>
      <c r="K169" s="81" t="s">
        <v>306</v>
      </c>
      <c r="L169" s="81"/>
      <c r="M169" s="81"/>
      <c r="N169" s="81"/>
      <c r="O169" s="81" t="s">
        <v>306</v>
      </c>
      <c r="P169" s="81"/>
      <c r="Q169" s="95" t="s">
        <v>1027</v>
      </c>
    </row>
    <row r="170" spans="1:17" ht="28.8" hidden="1" x14ac:dyDescent="0.3">
      <c r="A170" s="128">
        <v>331</v>
      </c>
      <c r="B170" s="92" t="s">
        <v>903</v>
      </c>
      <c r="C170" s="93" t="s">
        <v>915</v>
      </c>
      <c r="D170" s="7" t="s">
        <v>903</v>
      </c>
      <c r="E170" s="7" t="s">
        <v>904</v>
      </c>
      <c r="F170" s="43" t="s">
        <v>164</v>
      </c>
      <c r="G170" s="29">
        <v>257.72000000000003</v>
      </c>
      <c r="H170" s="81" t="s">
        <v>501</v>
      </c>
      <c r="I170" s="105" t="s">
        <v>538</v>
      </c>
      <c r="J170" s="81" t="s">
        <v>539</v>
      </c>
      <c r="K170" s="81" t="s">
        <v>306</v>
      </c>
      <c r="L170" s="81"/>
      <c r="M170" s="81"/>
      <c r="N170" s="81"/>
      <c r="O170" s="81" t="s">
        <v>306</v>
      </c>
      <c r="P170" s="81"/>
      <c r="Q170" s="95" t="s">
        <v>1026</v>
      </c>
    </row>
    <row r="171" spans="1:17" ht="28.8" hidden="1" x14ac:dyDescent="0.3">
      <c r="A171" s="128">
        <v>332</v>
      </c>
      <c r="B171" s="7" t="s">
        <v>908</v>
      </c>
      <c r="C171" s="93" t="s">
        <v>914</v>
      </c>
      <c r="D171" s="81"/>
      <c r="E171" s="139" t="s">
        <v>916</v>
      </c>
      <c r="F171" s="125" t="s">
        <v>917</v>
      </c>
      <c r="G171" s="29">
        <v>675274.02</v>
      </c>
      <c r="H171" s="81" t="s">
        <v>501</v>
      </c>
      <c r="I171" s="105" t="s">
        <v>538</v>
      </c>
      <c r="J171" s="81" t="s">
        <v>539</v>
      </c>
      <c r="K171" s="81" t="s">
        <v>306</v>
      </c>
      <c r="L171" s="81"/>
      <c r="M171" s="81"/>
      <c r="N171" s="81"/>
      <c r="O171" s="81"/>
      <c r="P171" s="81"/>
      <c r="Q171" s="95" t="s">
        <v>1026</v>
      </c>
    </row>
    <row r="172" spans="1:17" ht="28.8" hidden="1" x14ac:dyDescent="0.3">
      <c r="A172" s="128">
        <v>333</v>
      </c>
      <c r="B172" s="7" t="s">
        <v>911</v>
      </c>
      <c r="C172" s="93" t="s">
        <v>914</v>
      </c>
      <c r="D172" s="7" t="s">
        <v>911</v>
      </c>
      <c r="E172" s="82" t="s">
        <v>912</v>
      </c>
      <c r="F172" s="125" t="s">
        <v>644</v>
      </c>
      <c r="G172" s="29">
        <v>1100.5999999999999</v>
      </c>
      <c r="H172" s="81" t="s">
        <v>501</v>
      </c>
      <c r="I172" s="105" t="s">
        <v>538</v>
      </c>
      <c r="J172" s="81" t="s">
        <v>539</v>
      </c>
      <c r="K172" s="81" t="s">
        <v>306</v>
      </c>
      <c r="L172" s="81"/>
      <c r="M172" s="81"/>
      <c r="N172" s="81"/>
      <c r="O172" s="81" t="s">
        <v>306</v>
      </c>
      <c r="P172" s="81"/>
      <c r="Q172" s="95" t="s">
        <v>1026</v>
      </c>
    </row>
    <row r="173" spans="1:17" ht="27.6" hidden="1" customHeight="1" x14ac:dyDescent="0.3">
      <c r="A173" s="128">
        <v>334</v>
      </c>
      <c r="B173" s="92" t="s">
        <v>919</v>
      </c>
      <c r="C173" s="93" t="s">
        <v>923</v>
      </c>
      <c r="D173" s="92" t="s">
        <v>919</v>
      </c>
      <c r="E173" s="82" t="s">
        <v>920</v>
      </c>
      <c r="F173" s="125" t="s">
        <v>631</v>
      </c>
      <c r="G173" s="29">
        <v>169.55</v>
      </c>
      <c r="H173" s="81" t="s">
        <v>501</v>
      </c>
      <c r="I173" s="105" t="s">
        <v>538</v>
      </c>
      <c r="J173" s="81" t="s">
        <v>539</v>
      </c>
      <c r="K173" s="81" t="s">
        <v>306</v>
      </c>
      <c r="L173" s="81"/>
      <c r="M173" s="81"/>
      <c r="N173" s="81"/>
      <c r="O173" s="81" t="s">
        <v>306</v>
      </c>
      <c r="P173" s="81"/>
      <c r="Q173" s="95" t="s">
        <v>1026</v>
      </c>
    </row>
    <row r="174" spans="1:17" ht="28.8" hidden="1" x14ac:dyDescent="0.3">
      <c r="A174" s="128">
        <v>335</v>
      </c>
      <c r="B174" s="92" t="s">
        <v>925</v>
      </c>
      <c r="C174" s="93" t="s">
        <v>934</v>
      </c>
      <c r="D174" s="92"/>
      <c r="E174" s="7" t="s">
        <v>926</v>
      </c>
      <c r="F174" s="125" t="s">
        <v>191</v>
      </c>
      <c r="G174" s="29">
        <v>19731.830000000002</v>
      </c>
      <c r="H174" s="81" t="s">
        <v>501</v>
      </c>
      <c r="I174" s="105" t="s">
        <v>538</v>
      </c>
      <c r="J174" s="81" t="s">
        <v>539</v>
      </c>
      <c r="K174" s="81" t="s">
        <v>306</v>
      </c>
      <c r="L174" s="81"/>
      <c r="M174" s="81"/>
      <c r="N174" s="81"/>
      <c r="O174" s="81"/>
      <c r="P174" s="81"/>
      <c r="Q174" s="95" t="s">
        <v>1026</v>
      </c>
    </row>
    <row r="175" spans="1:17" ht="28.8" hidden="1" x14ac:dyDescent="0.3">
      <c r="A175" s="128">
        <v>336</v>
      </c>
      <c r="B175" s="92" t="s">
        <v>928</v>
      </c>
      <c r="C175" s="93" t="s">
        <v>934</v>
      </c>
      <c r="D175" s="92" t="s">
        <v>928</v>
      </c>
      <c r="E175" s="7" t="s">
        <v>929</v>
      </c>
      <c r="F175" s="125" t="s">
        <v>888</v>
      </c>
      <c r="G175" s="29">
        <v>147.84</v>
      </c>
      <c r="H175" s="81" t="s">
        <v>501</v>
      </c>
      <c r="I175" s="105" t="s">
        <v>538</v>
      </c>
      <c r="J175" s="81" t="s">
        <v>539</v>
      </c>
      <c r="K175" s="81" t="s">
        <v>306</v>
      </c>
      <c r="L175" s="81"/>
      <c r="M175" s="81"/>
      <c r="N175" s="81"/>
      <c r="O175" s="81" t="s">
        <v>306</v>
      </c>
      <c r="P175" s="81"/>
      <c r="Q175" s="95" t="s">
        <v>1026</v>
      </c>
    </row>
    <row r="176" spans="1:17" ht="28.8" hidden="1" x14ac:dyDescent="0.3">
      <c r="A176" s="128">
        <v>337</v>
      </c>
      <c r="B176" s="92" t="s">
        <v>931</v>
      </c>
      <c r="C176" s="93" t="s">
        <v>934</v>
      </c>
      <c r="D176" s="81"/>
      <c r="E176" s="7" t="s">
        <v>932</v>
      </c>
      <c r="F176" s="125" t="s">
        <v>191</v>
      </c>
      <c r="G176" s="29">
        <v>49463</v>
      </c>
      <c r="H176" s="81" t="s">
        <v>501</v>
      </c>
      <c r="I176" s="105" t="s">
        <v>538</v>
      </c>
      <c r="J176" s="81" t="s">
        <v>539</v>
      </c>
      <c r="K176" s="81" t="s">
        <v>306</v>
      </c>
      <c r="L176" s="81"/>
      <c r="M176" s="81"/>
      <c r="N176" s="81"/>
      <c r="O176" s="81"/>
      <c r="P176" s="81"/>
      <c r="Q176" s="95" t="s">
        <v>1026</v>
      </c>
    </row>
    <row r="177" spans="1:17" ht="28.8" hidden="1" x14ac:dyDescent="0.3">
      <c r="A177" s="86">
        <v>338</v>
      </c>
      <c r="B177" s="7" t="s">
        <v>974</v>
      </c>
      <c r="C177" s="9" t="s">
        <v>941</v>
      </c>
      <c r="D177" s="81" t="s">
        <v>976</v>
      </c>
      <c r="E177" s="7" t="s">
        <v>975</v>
      </c>
      <c r="F177" s="83" t="s">
        <v>978</v>
      </c>
      <c r="G177" s="29">
        <v>2300</v>
      </c>
      <c r="H177" s="83" t="s">
        <v>977</v>
      </c>
      <c r="I177" s="105" t="s">
        <v>979</v>
      </c>
      <c r="J177" s="81" t="s">
        <v>539</v>
      </c>
      <c r="K177" s="81" t="s">
        <v>306</v>
      </c>
      <c r="L177" s="81"/>
      <c r="M177" s="81"/>
      <c r="N177" s="81"/>
      <c r="O177" s="81" t="s">
        <v>306</v>
      </c>
      <c r="P177" s="81"/>
      <c r="Q177" s="95" t="s">
        <v>980</v>
      </c>
    </row>
    <row r="178" spans="1:17" ht="28.8" hidden="1" x14ac:dyDescent="0.3">
      <c r="A178" s="86">
        <v>339</v>
      </c>
      <c r="B178" s="7" t="s">
        <v>935</v>
      </c>
      <c r="C178" s="9" t="s">
        <v>941</v>
      </c>
      <c r="D178" s="81"/>
      <c r="E178" s="7" t="s">
        <v>936</v>
      </c>
      <c r="F178" s="83" t="s">
        <v>942</v>
      </c>
      <c r="G178" s="161">
        <v>-2722902.46</v>
      </c>
      <c r="H178" s="95" t="s">
        <v>943</v>
      </c>
      <c r="I178" s="105" t="s">
        <v>538</v>
      </c>
      <c r="J178" s="81" t="s">
        <v>539</v>
      </c>
      <c r="K178" s="81" t="s">
        <v>306</v>
      </c>
      <c r="L178" s="81"/>
      <c r="M178" s="81"/>
      <c r="N178" s="81"/>
      <c r="O178" s="81"/>
      <c r="P178" s="81"/>
      <c r="Q178" s="162" t="s">
        <v>1008</v>
      </c>
    </row>
    <row r="179" spans="1:17" ht="33" hidden="1" customHeight="1" x14ac:dyDescent="0.3">
      <c r="A179" s="88">
        <v>340</v>
      </c>
      <c r="B179" s="30" t="s">
        <v>935</v>
      </c>
      <c r="C179" s="160" t="s">
        <v>958</v>
      </c>
      <c r="D179" s="99"/>
      <c r="E179" s="30" t="s">
        <v>950</v>
      </c>
      <c r="F179" s="159" t="s">
        <v>944</v>
      </c>
      <c r="G179" s="178">
        <v>183312.86</v>
      </c>
      <c r="H179" s="159" t="s">
        <v>959</v>
      </c>
      <c r="I179" s="106" t="s">
        <v>538</v>
      </c>
      <c r="J179" s="99" t="s">
        <v>539</v>
      </c>
      <c r="K179" s="99" t="s">
        <v>306</v>
      </c>
      <c r="L179" s="99"/>
      <c r="M179" s="99"/>
      <c r="N179" s="99"/>
      <c r="O179" s="99"/>
      <c r="P179" s="99"/>
      <c r="Q179" s="107" t="s">
        <v>960</v>
      </c>
    </row>
    <row r="180" spans="1:17" ht="33" hidden="1" customHeight="1" x14ac:dyDescent="0.3">
      <c r="A180" s="86">
        <v>341</v>
      </c>
      <c r="B180" s="30" t="s">
        <v>935</v>
      </c>
      <c r="C180" s="160" t="s">
        <v>958</v>
      </c>
      <c r="D180" s="81" t="s">
        <v>985</v>
      </c>
      <c r="E180" s="7" t="s">
        <v>986</v>
      </c>
      <c r="F180" s="151" t="s">
        <v>987</v>
      </c>
      <c r="G180" s="29">
        <v>13124.87</v>
      </c>
      <c r="H180" s="81" t="s">
        <v>501</v>
      </c>
      <c r="I180" s="106" t="s">
        <v>538</v>
      </c>
      <c r="J180" s="99" t="s">
        <v>539</v>
      </c>
      <c r="K180" s="99" t="s">
        <v>306</v>
      </c>
      <c r="L180" s="81"/>
      <c r="M180" s="81"/>
      <c r="N180" s="81"/>
      <c r="O180" s="81"/>
      <c r="P180" s="81"/>
      <c r="Q180" s="95" t="s">
        <v>1026</v>
      </c>
    </row>
    <row r="181" spans="1:17" ht="33" hidden="1" customHeight="1" x14ac:dyDescent="0.3">
      <c r="A181" s="88">
        <v>342</v>
      </c>
      <c r="B181" s="30" t="s">
        <v>935</v>
      </c>
      <c r="C181" s="160" t="s">
        <v>958</v>
      </c>
      <c r="D181" s="81" t="s">
        <v>988</v>
      </c>
      <c r="E181" s="7" t="s">
        <v>989</v>
      </c>
      <c r="F181" s="151" t="s">
        <v>580</v>
      </c>
      <c r="G181" s="29">
        <v>90.39</v>
      </c>
      <c r="H181" s="81" t="s">
        <v>501</v>
      </c>
      <c r="I181" s="106" t="s">
        <v>538</v>
      </c>
      <c r="J181" s="99" t="s">
        <v>539</v>
      </c>
      <c r="K181" s="99" t="s">
        <v>306</v>
      </c>
      <c r="L181" s="81"/>
      <c r="M181" s="81"/>
      <c r="N181" s="81"/>
      <c r="O181" s="81" t="s">
        <v>306</v>
      </c>
      <c r="P181" s="81"/>
      <c r="Q181" s="95" t="s">
        <v>1026</v>
      </c>
    </row>
    <row r="182" spans="1:17" ht="33" hidden="1" customHeight="1" x14ac:dyDescent="0.3">
      <c r="A182" s="86">
        <v>343</v>
      </c>
      <c r="B182" s="30" t="s">
        <v>935</v>
      </c>
      <c r="C182" s="160" t="s">
        <v>958</v>
      </c>
      <c r="D182" s="81" t="s">
        <v>990</v>
      </c>
      <c r="E182" s="7" t="s">
        <v>991</v>
      </c>
      <c r="F182" s="151" t="s">
        <v>992</v>
      </c>
      <c r="G182" s="29">
        <v>12427.25</v>
      </c>
      <c r="H182" s="81" t="s">
        <v>501</v>
      </c>
      <c r="I182" s="106" t="s">
        <v>538</v>
      </c>
      <c r="J182" s="99" t="s">
        <v>539</v>
      </c>
      <c r="K182" s="99" t="s">
        <v>306</v>
      </c>
      <c r="L182" s="81"/>
      <c r="M182" s="81"/>
      <c r="N182" s="81"/>
      <c r="O182" s="81" t="s">
        <v>306</v>
      </c>
      <c r="P182" s="81"/>
      <c r="Q182" s="95" t="s">
        <v>1026</v>
      </c>
    </row>
    <row r="183" spans="1:17" ht="33" hidden="1" customHeight="1" x14ac:dyDescent="0.3">
      <c r="A183" s="88">
        <v>344</v>
      </c>
      <c r="B183" s="30" t="s">
        <v>935</v>
      </c>
      <c r="C183" s="160" t="s">
        <v>958</v>
      </c>
      <c r="D183" s="81" t="s">
        <v>990</v>
      </c>
      <c r="E183" s="7" t="s">
        <v>993</v>
      </c>
      <c r="F183" s="151" t="s">
        <v>849</v>
      </c>
      <c r="G183" s="29">
        <v>1469.91</v>
      </c>
      <c r="H183" s="81" t="s">
        <v>501</v>
      </c>
      <c r="I183" s="106" t="s">
        <v>538</v>
      </c>
      <c r="J183" s="99" t="s">
        <v>539</v>
      </c>
      <c r="K183" s="99" t="s">
        <v>306</v>
      </c>
      <c r="L183" s="81"/>
      <c r="M183" s="81"/>
      <c r="N183" s="81"/>
      <c r="O183" s="81" t="s">
        <v>306</v>
      </c>
      <c r="P183" s="81"/>
      <c r="Q183" s="95" t="s">
        <v>1026</v>
      </c>
    </row>
    <row r="184" spans="1:17" ht="33" hidden="1" customHeight="1" x14ac:dyDescent="0.3">
      <c r="A184" s="86">
        <v>345</v>
      </c>
      <c r="B184" s="30" t="s">
        <v>935</v>
      </c>
      <c r="C184" s="160" t="s">
        <v>958</v>
      </c>
      <c r="D184" s="81" t="s">
        <v>994</v>
      </c>
      <c r="E184" s="7" t="s">
        <v>995</v>
      </c>
      <c r="F184" s="151" t="s">
        <v>996</v>
      </c>
      <c r="G184" s="29">
        <v>241.33</v>
      </c>
      <c r="H184" s="81" t="s">
        <v>501</v>
      </c>
      <c r="I184" s="106" t="s">
        <v>538</v>
      </c>
      <c r="J184" s="99" t="s">
        <v>539</v>
      </c>
      <c r="K184" s="99" t="s">
        <v>306</v>
      </c>
      <c r="L184" s="81"/>
      <c r="M184" s="81"/>
      <c r="N184" s="81"/>
      <c r="O184" s="81" t="s">
        <v>306</v>
      </c>
      <c r="P184" s="81"/>
      <c r="Q184" s="95" t="s">
        <v>1026</v>
      </c>
    </row>
    <row r="185" spans="1:17" ht="33" hidden="1" customHeight="1" x14ac:dyDescent="0.3">
      <c r="A185" s="88">
        <v>346</v>
      </c>
      <c r="B185" s="30" t="s">
        <v>935</v>
      </c>
      <c r="C185" s="160" t="s">
        <v>958</v>
      </c>
      <c r="D185" s="81" t="s">
        <v>997</v>
      </c>
      <c r="E185" s="7" t="s">
        <v>998</v>
      </c>
      <c r="F185" s="151" t="s">
        <v>614</v>
      </c>
      <c r="G185" s="29">
        <v>1026885.18</v>
      </c>
      <c r="H185" s="81" t="s">
        <v>501</v>
      </c>
      <c r="I185" s="106" t="s">
        <v>538</v>
      </c>
      <c r="J185" s="99" t="s">
        <v>539</v>
      </c>
      <c r="K185" s="99" t="s">
        <v>306</v>
      </c>
      <c r="L185" s="81"/>
      <c r="M185" s="81"/>
      <c r="N185" s="81"/>
      <c r="O185" s="81"/>
      <c r="P185" s="81"/>
      <c r="Q185" s="95" t="s">
        <v>1026</v>
      </c>
    </row>
    <row r="186" spans="1:17" ht="33" hidden="1" customHeight="1" x14ac:dyDescent="0.3">
      <c r="A186" s="86">
        <v>347</v>
      </c>
      <c r="B186" s="30" t="s">
        <v>935</v>
      </c>
      <c r="C186" s="160" t="s">
        <v>958</v>
      </c>
      <c r="D186" s="81" t="s">
        <v>925</v>
      </c>
      <c r="E186" s="7" t="s">
        <v>999</v>
      </c>
      <c r="F186" s="151" t="s">
        <v>614</v>
      </c>
      <c r="G186" s="29">
        <v>584052.81999999995</v>
      </c>
      <c r="H186" s="81" t="s">
        <v>501</v>
      </c>
      <c r="I186" s="106" t="s">
        <v>538</v>
      </c>
      <c r="J186" s="99" t="s">
        <v>539</v>
      </c>
      <c r="K186" s="99" t="s">
        <v>306</v>
      </c>
      <c r="L186" s="81"/>
      <c r="M186" s="81"/>
      <c r="N186" s="81"/>
      <c r="O186" s="81"/>
      <c r="P186" s="81"/>
      <c r="Q186" s="95" t="s">
        <v>1026</v>
      </c>
    </row>
    <row r="187" spans="1:17" ht="33" hidden="1" customHeight="1" x14ac:dyDescent="0.3">
      <c r="A187" s="88">
        <v>348</v>
      </c>
      <c r="B187" s="30" t="s">
        <v>935</v>
      </c>
      <c r="C187" s="160" t="s">
        <v>958</v>
      </c>
      <c r="D187" s="81" t="s">
        <v>1000</v>
      </c>
      <c r="E187" s="7" t="s">
        <v>1001</v>
      </c>
      <c r="F187" s="151" t="s">
        <v>614</v>
      </c>
      <c r="G187" s="29">
        <v>728785.83</v>
      </c>
      <c r="H187" s="81" t="s">
        <v>501</v>
      </c>
      <c r="I187" s="106" t="s">
        <v>538</v>
      </c>
      <c r="J187" s="99" t="s">
        <v>539</v>
      </c>
      <c r="K187" s="99" t="s">
        <v>306</v>
      </c>
      <c r="L187" s="81"/>
      <c r="M187" s="81"/>
      <c r="N187" s="81"/>
      <c r="O187" s="81"/>
      <c r="P187" s="81"/>
      <c r="Q187" s="95" t="s">
        <v>1026</v>
      </c>
    </row>
    <row r="188" spans="1:17" ht="33" hidden="1" customHeight="1" x14ac:dyDescent="0.3">
      <c r="A188" s="86">
        <v>349</v>
      </c>
      <c r="B188" s="30" t="s">
        <v>935</v>
      </c>
      <c r="C188" s="160" t="s">
        <v>958</v>
      </c>
      <c r="D188" s="81" t="s">
        <v>1002</v>
      </c>
      <c r="E188" s="7" t="s">
        <v>1003</v>
      </c>
      <c r="F188" s="151" t="s">
        <v>614</v>
      </c>
      <c r="G188" s="29">
        <v>982650.53</v>
      </c>
      <c r="H188" s="81" t="s">
        <v>501</v>
      </c>
      <c r="I188" s="106" t="s">
        <v>538</v>
      </c>
      <c r="J188" s="99" t="s">
        <v>539</v>
      </c>
      <c r="K188" s="99" t="s">
        <v>306</v>
      </c>
      <c r="L188" s="81"/>
      <c r="M188" s="81"/>
      <c r="N188" s="81"/>
      <c r="O188" s="81"/>
      <c r="P188" s="81"/>
      <c r="Q188" s="95" t="s">
        <v>1026</v>
      </c>
    </row>
    <row r="189" spans="1:17" ht="33" hidden="1" customHeight="1" x14ac:dyDescent="0.3">
      <c r="A189" s="88">
        <v>350</v>
      </c>
      <c r="B189" s="30" t="s">
        <v>935</v>
      </c>
      <c r="C189" s="160" t="s">
        <v>958</v>
      </c>
      <c r="D189" s="81" t="s">
        <v>935</v>
      </c>
      <c r="E189" s="7" t="s">
        <v>1004</v>
      </c>
      <c r="F189" s="151" t="s">
        <v>614</v>
      </c>
      <c r="G189" s="29">
        <v>1034888.85</v>
      </c>
      <c r="H189" s="81" t="s">
        <v>501</v>
      </c>
      <c r="I189" s="106" t="s">
        <v>538</v>
      </c>
      <c r="J189" s="99" t="s">
        <v>539</v>
      </c>
      <c r="K189" s="99" t="s">
        <v>306</v>
      </c>
      <c r="L189" s="81"/>
      <c r="M189" s="81"/>
      <c r="N189" s="81"/>
      <c r="O189" s="81"/>
      <c r="P189" s="81"/>
      <c r="Q189" s="95" t="s">
        <v>1026</v>
      </c>
    </row>
    <row r="190" spans="1:17" ht="43.2" hidden="1" x14ac:dyDescent="0.3">
      <c r="A190" s="86">
        <v>351</v>
      </c>
      <c r="B190" s="30" t="s">
        <v>935</v>
      </c>
      <c r="C190" s="160" t="s">
        <v>958</v>
      </c>
      <c r="D190" s="81" t="s">
        <v>935</v>
      </c>
      <c r="E190" s="7" t="s">
        <v>936</v>
      </c>
      <c r="F190" s="151" t="s">
        <v>937</v>
      </c>
      <c r="G190" s="161">
        <v>2790287.71</v>
      </c>
      <c r="H190" s="151" t="s">
        <v>943</v>
      </c>
      <c r="I190" s="106" t="s">
        <v>538</v>
      </c>
      <c r="J190" s="99" t="s">
        <v>539</v>
      </c>
      <c r="K190" s="99" t="s">
        <v>306</v>
      </c>
      <c r="L190" s="81"/>
      <c r="M190" s="81"/>
      <c r="N190" s="81"/>
      <c r="O190" s="81"/>
      <c r="P190" s="81"/>
      <c r="Q190" s="162" t="s">
        <v>1009</v>
      </c>
    </row>
    <row r="191" spans="1:17" ht="43.2" hidden="1" x14ac:dyDescent="0.3">
      <c r="A191" s="88">
        <v>352</v>
      </c>
      <c r="B191" s="30" t="s">
        <v>935</v>
      </c>
      <c r="C191" s="160" t="s">
        <v>958</v>
      </c>
      <c r="D191" s="81" t="s">
        <v>1005</v>
      </c>
      <c r="E191" s="7" t="s">
        <v>1006</v>
      </c>
      <c r="F191" s="151" t="s">
        <v>1007</v>
      </c>
      <c r="G191" s="29">
        <v>-13124.87</v>
      </c>
      <c r="H191" s="151" t="s">
        <v>1010</v>
      </c>
      <c r="I191" s="106" t="s">
        <v>538</v>
      </c>
      <c r="J191" s="99" t="s">
        <v>539</v>
      </c>
      <c r="K191" s="99" t="s">
        <v>306</v>
      </c>
      <c r="L191" s="81"/>
      <c r="M191" s="81"/>
      <c r="N191" s="81"/>
      <c r="O191" s="81"/>
      <c r="P191" s="81"/>
      <c r="Q191" s="95" t="s">
        <v>1011</v>
      </c>
    </row>
    <row r="192" spans="1:17" ht="28.8" hidden="1" x14ac:dyDescent="0.3">
      <c r="A192" s="86">
        <v>353</v>
      </c>
      <c r="B192" s="30" t="s">
        <v>935</v>
      </c>
      <c r="C192" s="163" t="s">
        <v>1037</v>
      </c>
      <c r="D192" s="81"/>
      <c r="E192" s="64" t="s">
        <v>1029</v>
      </c>
      <c r="F192" s="151" t="s">
        <v>213</v>
      </c>
      <c r="G192" s="178">
        <v>920.11</v>
      </c>
      <c r="H192" s="151" t="s">
        <v>1038</v>
      </c>
      <c r="I192" s="106" t="s">
        <v>538</v>
      </c>
      <c r="J192" s="99" t="s">
        <v>539</v>
      </c>
      <c r="K192" s="99" t="s">
        <v>306</v>
      </c>
      <c r="L192" s="81"/>
      <c r="M192" s="81"/>
      <c r="N192" s="81"/>
      <c r="O192" s="81"/>
      <c r="P192" s="81"/>
      <c r="Q192" s="95" t="s">
        <v>1026</v>
      </c>
    </row>
    <row r="193" spans="1:17" ht="28.8" hidden="1" x14ac:dyDescent="0.3">
      <c r="A193" s="88">
        <v>354</v>
      </c>
      <c r="B193" s="30" t="s">
        <v>935</v>
      </c>
      <c r="C193" s="163" t="s">
        <v>1037</v>
      </c>
      <c r="D193" s="81"/>
      <c r="E193" s="64" t="s">
        <v>1029</v>
      </c>
      <c r="F193" s="151" t="s">
        <v>1039</v>
      </c>
      <c r="G193" s="178">
        <v>5226.82</v>
      </c>
      <c r="H193" s="151" t="s">
        <v>1031</v>
      </c>
      <c r="I193" s="106" t="s">
        <v>538</v>
      </c>
      <c r="J193" s="99" t="s">
        <v>539</v>
      </c>
      <c r="K193" s="99" t="s">
        <v>306</v>
      </c>
      <c r="L193" s="81"/>
      <c r="M193" s="81"/>
      <c r="N193" s="81"/>
      <c r="O193" s="81"/>
      <c r="P193" s="81"/>
      <c r="Q193" s="95" t="s">
        <v>1026</v>
      </c>
    </row>
    <row r="194" spans="1:17" ht="28.8" hidden="1" x14ac:dyDescent="0.3">
      <c r="A194" s="86">
        <v>355</v>
      </c>
      <c r="B194" s="30" t="s">
        <v>935</v>
      </c>
      <c r="C194" s="163" t="s">
        <v>1037</v>
      </c>
      <c r="D194" s="81"/>
      <c r="E194" s="64" t="s">
        <v>1029</v>
      </c>
      <c r="F194" s="151" t="s">
        <v>1039</v>
      </c>
      <c r="G194" s="178">
        <v>2275.5</v>
      </c>
      <c r="H194" s="151" t="s">
        <v>1031</v>
      </c>
      <c r="I194" s="106" t="s">
        <v>538</v>
      </c>
      <c r="J194" s="99" t="s">
        <v>539</v>
      </c>
      <c r="K194" s="99" t="s">
        <v>306</v>
      </c>
      <c r="L194" s="81"/>
      <c r="M194" s="81"/>
      <c r="N194" s="81"/>
      <c r="O194" s="81"/>
      <c r="P194" s="81"/>
      <c r="Q194" s="95" t="s">
        <v>1026</v>
      </c>
    </row>
    <row r="195" spans="1:17" ht="28.8" hidden="1" x14ac:dyDescent="0.3">
      <c r="A195" s="88">
        <v>356</v>
      </c>
      <c r="B195" s="30" t="s">
        <v>935</v>
      </c>
      <c r="C195" s="163" t="s">
        <v>1037</v>
      </c>
      <c r="D195" s="81"/>
      <c r="E195" s="64" t="s">
        <v>1029</v>
      </c>
      <c r="F195" s="151" t="s">
        <v>213</v>
      </c>
      <c r="G195" s="178">
        <v>331.13</v>
      </c>
      <c r="H195" s="151" t="s">
        <v>1038</v>
      </c>
      <c r="I195" s="106" t="s">
        <v>538</v>
      </c>
      <c r="J195" s="99" t="s">
        <v>539</v>
      </c>
      <c r="K195" s="99" t="s">
        <v>306</v>
      </c>
      <c r="L195" s="81"/>
      <c r="M195" s="81"/>
      <c r="N195" s="81"/>
      <c r="O195" s="81"/>
      <c r="P195" s="81"/>
      <c r="Q195" s="95" t="s">
        <v>1026</v>
      </c>
    </row>
    <row r="196" spans="1:17" ht="28.8" hidden="1" x14ac:dyDescent="0.3">
      <c r="A196" s="86">
        <v>357</v>
      </c>
      <c r="B196" s="30" t="s">
        <v>1032</v>
      </c>
      <c r="C196" s="163" t="s">
        <v>1037</v>
      </c>
      <c r="D196" s="81"/>
      <c r="E196" s="64" t="s">
        <v>1033</v>
      </c>
      <c r="F196" s="151" t="s">
        <v>156</v>
      </c>
      <c r="G196" s="178">
        <v>23682</v>
      </c>
      <c r="H196" s="151" t="s">
        <v>1034</v>
      </c>
      <c r="I196" s="106" t="s">
        <v>538</v>
      </c>
      <c r="J196" s="99" t="s">
        <v>539</v>
      </c>
      <c r="K196" s="99" t="s">
        <v>306</v>
      </c>
      <c r="L196" s="81"/>
      <c r="M196" s="81"/>
      <c r="N196" s="81"/>
      <c r="O196" s="81"/>
      <c r="P196" s="81"/>
      <c r="Q196" s="95" t="s">
        <v>1026</v>
      </c>
    </row>
    <row r="197" spans="1:17" ht="28.8" hidden="1" x14ac:dyDescent="0.3">
      <c r="A197" s="88">
        <v>358</v>
      </c>
      <c r="B197" s="30" t="s">
        <v>1032</v>
      </c>
      <c r="C197" s="163" t="s">
        <v>1037</v>
      </c>
      <c r="D197" s="81"/>
      <c r="E197" s="64" t="s">
        <v>1033</v>
      </c>
      <c r="F197" s="151" t="s">
        <v>264</v>
      </c>
      <c r="G197" s="178">
        <v>64.12</v>
      </c>
      <c r="H197" s="151" t="s">
        <v>1035</v>
      </c>
      <c r="I197" s="106" t="s">
        <v>538</v>
      </c>
      <c r="J197" s="99" t="s">
        <v>539</v>
      </c>
      <c r="K197" s="99" t="s">
        <v>306</v>
      </c>
      <c r="L197" s="81"/>
      <c r="M197" s="81"/>
      <c r="N197" s="81"/>
      <c r="O197" s="81"/>
      <c r="P197" s="81"/>
      <c r="Q197" s="95" t="s">
        <v>1026</v>
      </c>
    </row>
    <row r="198" spans="1:17" ht="43.2" hidden="1" x14ac:dyDescent="0.3">
      <c r="A198" s="128">
        <v>324</v>
      </c>
      <c r="B198" s="92" t="s">
        <v>883</v>
      </c>
      <c r="C198" s="92" t="s">
        <v>884</v>
      </c>
      <c r="D198" s="81"/>
      <c r="E198" s="82" t="s">
        <v>875</v>
      </c>
      <c r="F198" s="125" t="s">
        <v>534</v>
      </c>
      <c r="G198" s="29">
        <v>-25168.7</v>
      </c>
      <c r="H198" s="81" t="s">
        <v>1041</v>
      </c>
      <c r="I198" s="105" t="s">
        <v>538</v>
      </c>
      <c r="J198" s="81" t="s">
        <v>539</v>
      </c>
      <c r="K198" s="81" t="s">
        <v>306</v>
      </c>
      <c r="L198" s="81"/>
      <c r="M198" s="81"/>
      <c r="N198" s="81"/>
      <c r="O198" s="81"/>
      <c r="P198" s="81"/>
      <c r="Q198" s="95" t="s">
        <v>1040</v>
      </c>
    </row>
    <row r="199" spans="1:17" ht="43.2" hidden="1" x14ac:dyDescent="0.3">
      <c r="A199" s="128">
        <v>326</v>
      </c>
      <c r="B199" s="138">
        <v>44804</v>
      </c>
      <c r="C199" s="92" t="s">
        <v>884</v>
      </c>
      <c r="D199" s="81"/>
      <c r="E199" s="82" t="s">
        <v>879</v>
      </c>
      <c r="F199" s="125" t="s">
        <v>534</v>
      </c>
      <c r="G199" s="29">
        <v>-24290.94</v>
      </c>
      <c r="H199" s="81" t="s">
        <v>1041</v>
      </c>
      <c r="I199" s="105" t="s">
        <v>538</v>
      </c>
      <c r="J199" s="81" t="s">
        <v>539</v>
      </c>
      <c r="K199" s="81" t="s">
        <v>306</v>
      </c>
      <c r="L199" s="81"/>
      <c r="M199" s="81"/>
      <c r="N199" s="81"/>
      <c r="O199" s="81"/>
      <c r="P199" s="81"/>
      <c r="Q199" s="95" t="s">
        <v>1040</v>
      </c>
    </row>
    <row r="200" spans="1:17" ht="28.8" hidden="1" x14ac:dyDescent="0.3">
      <c r="A200" s="128"/>
      <c r="B200" s="164" t="s">
        <v>1032</v>
      </c>
      <c r="C200" s="165"/>
      <c r="D200" s="81"/>
      <c r="E200" s="7" t="s">
        <v>1046</v>
      </c>
      <c r="F200" s="1" t="s">
        <v>1047</v>
      </c>
      <c r="G200" s="37">
        <v>3329213.45</v>
      </c>
      <c r="H200" s="81" t="s">
        <v>501</v>
      </c>
      <c r="I200" s="105" t="s">
        <v>538</v>
      </c>
      <c r="J200" s="81" t="s">
        <v>539</v>
      </c>
      <c r="K200" s="81" t="s">
        <v>306</v>
      </c>
      <c r="L200" s="81"/>
      <c r="M200" s="81"/>
      <c r="N200" s="81"/>
      <c r="O200" s="81"/>
      <c r="P200" s="81"/>
      <c r="Q200" s="95" t="s">
        <v>1026</v>
      </c>
    </row>
    <row r="201" spans="1:17" ht="28.8" hidden="1" x14ac:dyDescent="0.3">
      <c r="A201" s="128"/>
      <c r="B201" s="164" t="s">
        <v>1032</v>
      </c>
      <c r="C201" s="165"/>
      <c r="D201" s="81"/>
      <c r="E201" s="7" t="s">
        <v>1046</v>
      </c>
      <c r="F201" s="1" t="s">
        <v>1047</v>
      </c>
      <c r="G201" s="48">
        <v>-2451393</v>
      </c>
      <c r="H201" s="95" t="s">
        <v>632</v>
      </c>
      <c r="I201" s="105" t="s">
        <v>538</v>
      </c>
      <c r="J201" s="81" t="s">
        <v>539</v>
      </c>
      <c r="K201" s="81" t="s">
        <v>306</v>
      </c>
      <c r="L201" s="81"/>
      <c r="M201" s="81"/>
      <c r="N201" s="81"/>
      <c r="O201" s="81"/>
      <c r="P201" s="81"/>
      <c r="Q201" s="95" t="s">
        <v>1011</v>
      </c>
    </row>
    <row r="202" spans="1:17" hidden="1" x14ac:dyDescent="0.3">
      <c r="A202" s="86">
        <v>361</v>
      </c>
      <c r="B202" s="30"/>
      <c r="C202" s="163"/>
      <c r="D202" s="81"/>
      <c r="E202" s="64"/>
      <c r="F202" s="151"/>
      <c r="G202" s="178"/>
      <c r="H202" s="151"/>
      <c r="I202" s="106"/>
      <c r="J202" s="99"/>
      <c r="K202" s="99"/>
      <c r="L202" s="81"/>
      <c r="M202" s="81"/>
      <c r="N202" s="81"/>
      <c r="O202" s="81"/>
      <c r="P202" s="81"/>
      <c r="Q202" s="95"/>
    </row>
    <row r="203" spans="1:17" ht="15" hidden="1" thickBot="1" x14ac:dyDescent="0.35">
      <c r="A203" s="142"/>
      <c r="B203" s="44"/>
      <c r="C203" s="143"/>
      <c r="D203" s="144"/>
      <c r="E203" s="145"/>
      <c r="F203" s="157" t="s">
        <v>887</v>
      </c>
      <c r="G203" s="146">
        <f>SUM(G158:G202)</f>
        <v>8209891.4199999999</v>
      </c>
      <c r="H203" s="147"/>
      <c r="I203" s="148"/>
      <c r="J203" s="144"/>
      <c r="K203" s="144"/>
      <c r="L203" s="144"/>
      <c r="M203" s="144"/>
      <c r="N203" s="144"/>
      <c r="O203" s="144"/>
      <c r="P203" s="144"/>
      <c r="Q203" s="147"/>
    </row>
    <row r="204" spans="1:17" ht="33" hidden="1" customHeight="1" thickTop="1" x14ac:dyDescent="0.3">
      <c r="A204" s="86">
        <v>353</v>
      </c>
      <c r="B204" s="7" t="s">
        <v>1005</v>
      </c>
      <c r="C204" s="160" t="s">
        <v>958</v>
      </c>
      <c r="D204" s="81"/>
      <c r="E204" s="119" t="s">
        <v>1108</v>
      </c>
      <c r="F204" s="151" t="s">
        <v>1017</v>
      </c>
      <c r="G204" s="29">
        <v>49.77</v>
      </c>
      <c r="H204" s="81" t="s">
        <v>501</v>
      </c>
      <c r="I204" s="106" t="s">
        <v>538</v>
      </c>
      <c r="J204" s="99" t="s">
        <v>539</v>
      </c>
      <c r="K204" s="99" t="s">
        <v>306</v>
      </c>
      <c r="L204" s="81"/>
      <c r="M204" s="81"/>
      <c r="N204" s="81"/>
      <c r="O204" s="81"/>
      <c r="P204" s="81"/>
      <c r="Q204" s="95" t="s">
        <v>1482</v>
      </c>
    </row>
    <row r="205" spans="1:17" ht="33" hidden="1" customHeight="1" x14ac:dyDescent="0.3">
      <c r="A205" s="88">
        <v>354</v>
      </c>
      <c r="B205" s="7" t="s">
        <v>1005</v>
      </c>
      <c r="C205" s="160" t="s">
        <v>958</v>
      </c>
      <c r="D205" s="81"/>
      <c r="E205" s="119" t="s">
        <v>1108</v>
      </c>
      <c r="F205" s="151" t="s">
        <v>1017</v>
      </c>
      <c r="G205" s="29">
        <v>8.0500000000000007</v>
      </c>
      <c r="H205" s="81" t="s">
        <v>501</v>
      </c>
      <c r="I205" s="106" t="s">
        <v>538</v>
      </c>
      <c r="J205" s="99" t="s">
        <v>539</v>
      </c>
      <c r="K205" s="99" t="s">
        <v>306</v>
      </c>
      <c r="L205" s="81"/>
      <c r="M205" s="81"/>
      <c r="N205" s="81"/>
      <c r="O205" s="81"/>
      <c r="P205" s="81"/>
      <c r="Q205" s="95" t="s">
        <v>1482</v>
      </c>
    </row>
    <row r="206" spans="1:17" ht="33" hidden="1" customHeight="1" x14ac:dyDescent="0.3">
      <c r="A206" s="88">
        <v>355</v>
      </c>
      <c r="B206" s="30" t="s">
        <v>1019</v>
      </c>
      <c r="C206" s="160" t="s">
        <v>958</v>
      </c>
      <c r="D206" s="99"/>
      <c r="E206" s="177" t="s">
        <v>1109</v>
      </c>
      <c r="F206" s="159" t="s">
        <v>1017</v>
      </c>
      <c r="G206" s="178">
        <v>1041.1500000000001</v>
      </c>
      <c r="H206" s="81" t="s">
        <v>501</v>
      </c>
      <c r="I206" s="106" t="s">
        <v>538</v>
      </c>
      <c r="J206" s="99" t="s">
        <v>539</v>
      </c>
      <c r="K206" s="99" t="s">
        <v>306</v>
      </c>
      <c r="L206" s="99"/>
      <c r="M206" s="99"/>
      <c r="N206" s="99"/>
      <c r="O206" s="99"/>
      <c r="P206" s="99"/>
      <c r="Q206" s="95" t="s">
        <v>1482</v>
      </c>
    </row>
    <row r="207" spans="1:17" ht="33" hidden="1" customHeight="1" x14ac:dyDescent="0.3">
      <c r="A207" s="88">
        <v>356</v>
      </c>
      <c r="B207" s="7" t="s">
        <v>1021</v>
      </c>
      <c r="C207" s="160" t="s">
        <v>958</v>
      </c>
      <c r="D207" s="81"/>
      <c r="E207" s="119" t="s">
        <v>1110</v>
      </c>
      <c r="F207" s="151" t="s">
        <v>1017</v>
      </c>
      <c r="G207" s="29">
        <v>118.56</v>
      </c>
      <c r="H207" s="81" t="s">
        <v>501</v>
      </c>
      <c r="I207" s="106" t="s">
        <v>538</v>
      </c>
      <c r="J207" s="99" t="s">
        <v>539</v>
      </c>
      <c r="K207" s="99" t="s">
        <v>306</v>
      </c>
      <c r="L207" s="81"/>
      <c r="M207" s="81"/>
      <c r="N207" s="81"/>
      <c r="O207" s="81"/>
      <c r="P207" s="81"/>
      <c r="Q207" s="95" t="s">
        <v>1482</v>
      </c>
    </row>
    <row r="208" spans="1:17" ht="33" hidden="1" customHeight="1" x14ac:dyDescent="0.3">
      <c r="A208" s="86">
        <v>357</v>
      </c>
      <c r="B208" s="7" t="s">
        <v>1023</v>
      </c>
      <c r="C208" s="9" t="s">
        <v>958</v>
      </c>
      <c r="D208" s="81"/>
      <c r="E208" s="119" t="s">
        <v>1111</v>
      </c>
      <c r="F208" s="151" t="s">
        <v>917</v>
      </c>
      <c r="G208" s="29">
        <v>853193.43</v>
      </c>
      <c r="H208" s="81" t="s">
        <v>501</v>
      </c>
      <c r="I208" s="105" t="s">
        <v>538</v>
      </c>
      <c r="J208" s="81" t="s">
        <v>539</v>
      </c>
      <c r="K208" s="81" t="s">
        <v>306</v>
      </c>
      <c r="L208" s="81"/>
      <c r="M208" s="81"/>
      <c r="N208" s="81"/>
      <c r="O208" s="81"/>
      <c r="P208" s="81"/>
      <c r="Q208" s="95" t="s">
        <v>1026</v>
      </c>
    </row>
    <row r="209" spans="1:17" ht="33" hidden="1" customHeight="1" x14ac:dyDescent="0.3">
      <c r="A209" s="88">
        <v>358</v>
      </c>
      <c r="B209" s="7" t="s">
        <v>1091</v>
      </c>
      <c r="C209" s="9" t="s">
        <v>1105</v>
      </c>
      <c r="D209" s="81"/>
      <c r="E209" s="119" t="s">
        <v>1106</v>
      </c>
      <c r="F209" s="83" t="s">
        <v>438</v>
      </c>
      <c r="G209" s="29">
        <v>1139.8800000000001</v>
      </c>
      <c r="H209" s="81" t="s">
        <v>501</v>
      </c>
      <c r="I209" s="105" t="s">
        <v>538</v>
      </c>
      <c r="J209" s="81" t="s">
        <v>539</v>
      </c>
      <c r="K209" s="81" t="s">
        <v>306</v>
      </c>
      <c r="L209" s="81"/>
      <c r="M209" s="81"/>
      <c r="N209" s="81"/>
      <c r="O209" s="81"/>
      <c r="P209" s="81"/>
      <c r="Q209" s="95" t="s">
        <v>1482</v>
      </c>
    </row>
    <row r="210" spans="1:17" ht="33" hidden="1" customHeight="1" x14ac:dyDescent="0.3">
      <c r="A210" s="88">
        <v>359</v>
      </c>
      <c r="B210" s="7" t="s">
        <v>1091</v>
      </c>
      <c r="C210" s="9" t="s">
        <v>1105</v>
      </c>
      <c r="D210" s="81"/>
      <c r="E210" s="119" t="s">
        <v>1106</v>
      </c>
      <c r="F210" s="83" t="s">
        <v>438</v>
      </c>
      <c r="G210" s="29">
        <v>170.98</v>
      </c>
      <c r="H210" s="81" t="s">
        <v>501</v>
      </c>
      <c r="I210" s="105" t="s">
        <v>538</v>
      </c>
      <c r="J210" s="81" t="s">
        <v>539</v>
      </c>
      <c r="K210" s="81" t="s">
        <v>306</v>
      </c>
      <c r="L210" s="81"/>
      <c r="M210" s="81"/>
      <c r="N210" s="81"/>
      <c r="O210" s="81"/>
      <c r="P210" s="81"/>
      <c r="Q210" s="95" t="s">
        <v>1482</v>
      </c>
    </row>
    <row r="211" spans="1:17" ht="33" hidden="1" customHeight="1" x14ac:dyDescent="0.3">
      <c r="A211" s="88">
        <v>360</v>
      </c>
      <c r="B211" s="7" t="s">
        <v>1091</v>
      </c>
      <c r="C211" s="9" t="s">
        <v>1105</v>
      </c>
      <c r="D211" s="7" t="s">
        <v>1091</v>
      </c>
      <c r="E211" s="119" t="s">
        <v>1096</v>
      </c>
      <c r="F211" s="83" t="s">
        <v>1112</v>
      </c>
      <c r="G211" s="29">
        <v>1310.86</v>
      </c>
      <c r="H211" s="81" t="s">
        <v>501</v>
      </c>
      <c r="I211" s="105" t="s">
        <v>538</v>
      </c>
      <c r="J211" s="81" t="s">
        <v>539</v>
      </c>
      <c r="K211" s="81" t="s">
        <v>306</v>
      </c>
      <c r="L211" s="81"/>
      <c r="M211" s="81"/>
      <c r="N211" s="81"/>
      <c r="O211" s="81" t="s">
        <v>306</v>
      </c>
      <c r="P211" s="81"/>
      <c r="Q211" s="95" t="s">
        <v>1026</v>
      </c>
    </row>
    <row r="212" spans="1:17" ht="33" hidden="1" customHeight="1" x14ac:dyDescent="0.3">
      <c r="A212" s="88">
        <v>361</v>
      </c>
      <c r="B212" s="7" t="s">
        <v>1097</v>
      </c>
      <c r="C212" s="9" t="s">
        <v>1105</v>
      </c>
      <c r="D212" s="81"/>
      <c r="E212" s="7" t="s">
        <v>1098</v>
      </c>
      <c r="F212" s="151" t="s">
        <v>1017</v>
      </c>
      <c r="G212" s="29">
        <v>1322044.69</v>
      </c>
      <c r="H212" s="81" t="s">
        <v>501</v>
      </c>
      <c r="I212" s="105" t="s">
        <v>538</v>
      </c>
      <c r="J212" s="81" t="s">
        <v>539</v>
      </c>
      <c r="K212" s="81" t="s">
        <v>306</v>
      </c>
      <c r="L212" s="81"/>
      <c r="M212" s="81"/>
      <c r="N212" s="81"/>
      <c r="O212" s="81"/>
      <c r="P212" s="81"/>
      <c r="Q212" s="95" t="s">
        <v>1482</v>
      </c>
    </row>
    <row r="213" spans="1:17" ht="33" hidden="1" customHeight="1" x14ac:dyDescent="0.3">
      <c r="A213" s="88">
        <v>362</v>
      </c>
      <c r="B213" s="7" t="s">
        <v>1099</v>
      </c>
      <c r="C213" s="9" t="s">
        <v>1105</v>
      </c>
      <c r="D213" s="81"/>
      <c r="E213" s="119" t="s">
        <v>1107</v>
      </c>
      <c r="F213" s="151" t="s">
        <v>1017</v>
      </c>
      <c r="G213" s="29">
        <v>16.239999999999998</v>
      </c>
      <c r="H213" s="83" t="s">
        <v>501</v>
      </c>
      <c r="I213" s="105" t="s">
        <v>538</v>
      </c>
      <c r="J213" s="81" t="s">
        <v>539</v>
      </c>
      <c r="K213" s="81" t="s">
        <v>306</v>
      </c>
      <c r="L213" s="81"/>
      <c r="M213" s="81"/>
      <c r="N213" s="81"/>
      <c r="O213" s="81"/>
      <c r="P213" s="81"/>
      <c r="Q213" s="95" t="s">
        <v>1482</v>
      </c>
    </row>
    <row r="214" spans="1:17" ht="33" hidden="1" customHeight="1" x14ac:dyDescent="0.3">
      <c r="A214" s="88">
        <v>363</v>
      </c>
      <c r="B214" s="7" t="s">
        <v>1101</v>
      </c>
      <c r="C214" s="9" t="s">
        <v>1105</v>
      </c>
      <c r="D214" s="81"/>
      <c r="E214" s="7" t="s">
        <v>1102</v>
      </c>
      <c r="F214" s="151" t="s">
        <v>1103</v>
      </c>
      <c r="G214" s="29">
        <v>-1139.8800000000001</v>
      </c>
      <c r="H214" s="83" t="s">
        <v>501</v>
      </c>
      <c r="I214" s="105" t="s">
        <v>538</v>
      </c>
      <c r="J214" s="81" t="s">
        <v>539</v>
      </c>
      <c r="K214" s="81" t="s">
        <v>306</v>
      </c>
      <c r="L214" s="81"/>
      <c r="M214" s="81"/>
      <c r="N214" s="81"/>
      <c r="O214" s="81"/>
      <c r="P214" s="81"/>
      <c r="Q214" s="95" t="s">
        <v>1482</v>
      </c>
    </row>
    <row r="215" spans="1:17" ht="33" hidden="1" customHeight="1" x14ac:dyDescent="0.3">
      <c r="A215" s="88">
        <v>364</v>
      </c>
      <c r="B215" s="7" t="s">
        <v>1101</v>
      </c>
      <c r="C215" s="9" t="s">
        <v>1105</v>
      </c>
      <c r="D215" s="81"/>
      <c r="E215" s="7" t="s">
        <v>1102</v>
      </c>
      <c r="F215" s="151" t="s">
        <v>1103</v>
      </c>
      <c r="G215" s="29">
        <v>-170.98</v>
      </c>
      <c r="H215" s="83" t="s">
        <v>501</v>
      </c>
      <c r="I215" s="105" t="s">
        <v>538</v>
      </c>
      <c r="J215" s="81" t="s">
        <v>539</v>
      </c>
      <c r="K215" s="81" t="s">
        <v>306</v>
      </c>
      <c r="L215" s="81"/>
      <c r="M215" s="81"/>
      <c r="N215" s="81"/>
      <c r="O215" s="81"/>
      <c r="P215" s="81"/>
      <c r="Q215" s="95" t="s">
        <v>1482</v>
      </c>
    </row>
    <row r="216" spans="1:17" ht="33" hidden="1" customHeight="1" x14ac:dyDescent="0.3">
      <c r="A216" s="86">
        <v>365</v>
      </c>
      <c r="B216" s="7" t="s">
        <v>1133</v>
      </c>
      <c r="C216" s="9" t="s">
        <v>1138</v>
      </c>
      <c r="D216" s="81"/>
      <c r="E216" s="179" t="s">
        <v>1134</v>
      </c>
      <c r="F216" s="151" t="s">
        <v>213</v>
      </c>
      <c r="G216" s="179">
        <v>241.71</v>
      </c>
      <c r="H216" s="83" t="s">
        <v>501</v>
      </c>
      <c r="I216" s="105" t="s">
        <v>538</v>
      </c>
      <c r="J216" s="81" t="s">
        <v>539</v>
      </c>
      <c r="K216" s="81" t="s">
        <v>306</v>
      </c>
      <c r="L216" s="81"/>
      <c r="M216" s="81"/>
      <c r="N216" s="81"/>
      <c r="O216" s="81"/>
      <c r="P216" s="81"/>
      <c r="Q216" s="95" t="s">
        <v>1482</v>
      </c>
    </row>
    <row r="217" spans="1:17" ht="33" hidden="1" customHeight="1" x14ac:dyDescent="0.3">
      <c r="A217" s="88">
        <v>366</v>
      </c>
      <c r="B217" s="180">
        <f>'Nov23'!B32</f>
        <v>45203</v>
      </c>
      <c r="C217" s="9" t="s">
        <v>1148</v>
      </c>
      <c r="D217" s="81"/>
      <c r="E217" s="7" t="s">
        <v>1144</v>
      </c>
      <c r="F217" s="151" t="s">
        <v>731</v>
      </c>
      <c r="G217" s="37">
        <v>1693603.41</v>
      </c>
      <c r="H217" s="83" t="s">
        <v>501</v>
      </c>
      <c r="I217" s="105" t="s">
        <v>538</v>
      </c>
      <c r="J217" s="81" t="s">
        <v>539</v>
      </c>
      <c r="K217" s="81" t="s">
        <v>306</v>
      </c>
      <c r="L217" s="81"/>
      <c r="M217" s="81"/>
      <c r="N217" s="81"/>
      <c r="O217" s="81"/>
      <c r="P217" s="81"/>
      <c r="Q217" s="95" t="s">
        <v>1482</v>
      </c>
    </row>
    <row r="218" spans="1:17" ht="33" hidden="1" customHeight="1" x14ac:dyDescent="0.3">
      <c r="A218" s="86">
        <v>367</v>
      </c>
      <c r="B218" s="180">
        <f>'Nov23'!B33</f>
        <v>45230</v>
      </c>
      <c r="C218" s="9" t="s">
        <v>1148</v>
      </c>
      <c r="D218" s="81"/>
      <c r="E218" s="7" t="s">
        <v>1145</v>
      </c>
      <c r="F218" s="151" t="s">
        <v>917</v>
      </c>
      <c r="G218" s="37">
        <v>1315917.79</v>
      </c>
      <c r="H218" s="83" t="s">
        <v>501</v>
      </c>
      <c r="I218" s="105" t="s">
        <v>538</v>
      </c>
      <c r="J218" s="81" t="s">
        <v>539</v>
      </c>
      <c r="K218" s="81" t="s">
        <v>306</v>
      </c>
      <c r="L218" s="81"/>
      <c r="M218" s="81"/>
      <c r="N218" s="81"/>
      <c r="O218" s="81"/>
      <c r="P218" s="81"/>
      <c r="Q218" s="95" t="s">
        <v>1482</v>
      </c>
    </row>
    <row r="219" spans="1:17" ht="33" hidden="1" customHeight="1" x14ac:dyDescent="0.3">
      <c r="A219" s="88">
        <v>368</v>
      </c>
      <c r="B219" s="180">
        <f>'Nov23'!B34</f>
        <v>45236</v>
      </c>
      <c r="C219" s="9" t="s">
        <v>1148</v>
      </c>
      <c r="D219" s="81"/>
      <c r="E219" s="7" t="s">
        <v>1146</v>
      </c>
      <c r="F219" s="151" t="s">
        <v>631</v>
      </c>
      <c r="G219" s="37">
        <v>116.16</v>
      </c>
      <c r="H219" s="83" t="s">
        <v>501</v>
      </c>
      <c r="I219" s="105" t="s">
        <v>538</v>
      </c>
      <c r="J219" s="81" t="s">
        <v>539</v>
      </c>
      <c r="K219" s="81" t="s">
        <v>306</v>
      </c>
      <c r="L219" s="81"/>
      <c r="M219" s="81"/>
      <c r="N219" s="81"/>
      <c r="O219" s="81"/>
      <c r="P219" s="81"/>
      <c r="Q219" s="95" t="s">
        <v>1482</v>
      </c>
    </row>
    <row r="220" spans="1:17" ht="33" hidden="1" customHeight="1" x14ac:dyDescent="0.3">
      <c r="A220" s="86">
        <v>369</v>
      </c>
      <c r="B220" s="180">
        <f>'Nov23'!B35</f>
        <v>45236</v>
      </c>
      <c r="C220" s="9" t="s">
        <v>1148</v>
      </c>
      <c r="D220" s="81"/>
      <c r="E220" s="7" t="s">
        <v>1147</v>
      </c>
      <c r="F220" s="151" t="s">
        <v>644</v>
      </c>
      <c r="G220" s="37">
        <v>23.44</v>
      </c>
      <c r="H220" s="83" t="s">
        <v>501</v>
      </c>
      <c r="I220" s="105" t="s">
        <v>538</v>
      </c>
      <c r="J220" s="81" t="s">
        <v>539</v>
      </c>
      <c r="K220" s="81" t="s">
        <v>306</v>
      </c>
      <c r="L220" s="81"/>
      <c r="M220" s="81"/>
      <c r="N220" s="81"/>
      <c r="O220" s="81"/>
      <c r="P220" s="81"/>
      <c r="Q220" s="95" t="s">
        <v>1482</v>
      </c>
    </row>
    <row r="221" spans="1:17" ht="33" hidden="1" customHeight="1" x14ac:dyDescent="0.3">
      <c r="A221" s="88">
        <v>370</v>
      </c>
      <c r="B221" s="180" t="s">
        <v>1152</v>
      </c>
      <c r="C221" s="9" t="s">
        <v>1170</v>
      </c>
      <c r="D221" s="180" t="s">
        <v>1152</v>
      </c>
      <c r="E221" s="7" t="s">
        <v>1154</v>
      </c>
      <c r="F221" s="151" t="s">
        <v>164</v>
      </c>
      <c r="G221" s="37">
        <v>1010.48</v>
      </c>
      <c r="H221" s="83" t="s">
        <v>501</v>
      </c>
      <c r="I221" s="105" t="s">
        <v>538</v>
      </c>
      <c r="J221" s="81" t="s">
        <v>539</v>
      </c>
      <c r="K221" s="81" t="s">
        <v>306</v>
      </c>
      <c r="L221" s="81"/>
      <c r="M221" s="81"/>
      <c r="N221" s="81"/>
      <c r="O221" s="81" t="s">
        <v>306</v>
      </c>
      <c r="P221" s="81"/>
      <c r="Q221" s="95" t="s">
        <v>1139</v>
      </c>
    </row>
    <row r="222" spans="1:17" ht="33" hidden="1" customHeight="1" x14ac:dyDescent="0.3">
      <c r="A222" s="86">
        <v>371</v>
      </c>
      <c r="B222" s="180" t="s">
        <v>1155</v>
      </c>
      <c r="C222" s="9" t="s">
        <v>1170</v>
      </c>
      <c r="D222" s="180" t="s">
        <v>1155</v>
      </c>
      <c r="E222" s="7" t="s">
        <v>1157</v>
      </c>
      <c r="F222" s="151" t="s">
        <v>164</v>
      </c>
      <c r="G222" s="37">
        <v>736.82</v>
      </c>
      <c r="H222" s="83" t="s">
        <v>501</v>
      </c>
      <c r="I222" s="105" t="s">
        <v>538</v>
      </c>
      <c r="J222" s="81" t="s">
        <v>539</v>
      </c>
      <c r="K222" s="81" t="s">
        <v>306</v>
      </c>
      <c r="L222" s="81"/>
      <c r="M222" s="81"/>
      <c r="N222" s="81"/>
      <c r="O222" s="81" t="s">
        <v>306</v>
      </c>
      <c r="P222" s="81"/>
      <c r="Q222" s="95" t="s">
        <v>1139</v>
      </c>
    </row>
    <row r="223" spans="1:17" ht="33" hidden="1" customHeight="1" x14ac:dyDescent="0.3">
      <c r="A223" s="88">
        <v>372</v>
      </c>
      <c r="B223" s="180" t="s">
        <v>1158</v>
      </c>
      <c r="C223" s="9" t="s">
        <v>1170</v>
      </c>
      <c r="D223" s="81"/>
      <c r="E223" s="7" t="s">
        <v>587</v>
      </c>
      <c r="F223" s="151" t="s">
        <v>164</v>
      </c>
      <c r="G223" s="37">
        <v>127.59</v>
      </c>
      <c r="H223" s="83" t="s">
        <v>501</v>
      </c>
      <c r="I223" s="105" t="s">
        <v>538</v>
      </c>
      <c r="J223" s="81" t="s">
        <v>539</v>
      </c>
      <c r="K223" s="81" t="s">
        <v>306</v>
      </c>
      <c r="L223" s="81"/>
      <c r="M223" s="81"/>
      <c r="N223" s="81"/>
      <c r="O223" s="81"/>
      <c r="P223" s="81"/>
      <c r="Q223" s="95" t="s">
        <v>1482</v>
      </c>
    </row>
    <row r="224" spans="1:17" ht="33" hidden="1" customHeight="1" x14ac:dyDescent="0.3">
      <c r="A224" s="86">
        <v>373</v>
      </c>
      <c r="B224" s="180" t="s">
        <v>1160</v>
      </c>
      <c r="C224" s="9" t="s">
        <v>1170</v>
      </c>
      <c r="D224" s="81"/>
      <c r="E224" s="7" t="s">
        <v>587</v>
      </c>
      <c r="F224" s="151" t="s">
        <v>164</v>
      </c>
      <c r="G224" s="37">
        <v>101.73</v>
      </c>
      <c r="H224" s="83" t="s">
        <v>501</v>
      </c>
      <c r="I224" s="105" t="s">
        <v>538</v>
      </c>
      <c r="J224" s="81" t="s">
        <v>539</v>
      </c>
      <c r="K224" s="81" t="s">
        <v>306</v>
      </c>
      <c r="L224" s="81"/>
      <c r="M224" s="81"/>
      <c r="N224" s="81"/>
      <c r="O224" s="81"/>
      <c r="P224" s="81"/>
      <c r="Q224" s="95" t="s">
        <v>1482</v>
      </c>
    </row>
    <row r="225" spans="1:17" ht="33" hidden="1" customHeight="1" x14ac:dyDescent="0.3">
      <c r="A225" s="88">
        <v>374</v>
      </c>
      <c r="B225" s="180" t="s">
        <v>1162</v>
      </c>
      <c r="C225" s="9" t="s">
        <v>1170</v>
      </c>
      <c r="D225" s="81"/>
      <c r="E225" s="7" t="s">
        <v>587</v>
      </c>
      <c r="F225" s="151" t="s">
        <v>191</v>
      </c>
      <c r="G225" s="37">
        <v>2111583.64</v>
      </c>
      <c r="H225" s="83" t="s">
        <v>501</v>
      </c>
      <c r="I225" s="105" t="s">
        <v>538</v>
      </c>
      <c r="J225" s="81" t="s">
        <v>539</v>
      </c>
      <c r="K225" s="81" t="s">
        <v>306</v>
      </c>
      <c r="L225" s="81"/>
      <c r="M225" s="81"/>
      <c r="N225" s="81"/>
      <c r="O225" s="81"/>
      <c r="P225" s="81"/>
      <c r="Q225" s="95" t="s">
        <v>1482</v>
      </c>
    </row>
    <row r="226" spans="1:17" ht="33" hidden="1" customHeight="1" x14ac:dyDescent="0.3">
      <c r="A226" s="86">
        <v>375</v>
      </c>
      <c r="B226" s="180" t="s">
        <v>1164</v>
      </c>
      <c r="C226" s="9" t="s">
        <v>1170</v>
      </c>
      <c r="D226" s="180" t="s">
        <v>1164</v>
      </c>
      <c r="E226" s="7" t="s">
        <v>1166</v>
      </c>
      <c r="F226" s="151" t="s">
        <v>164</v>
      </c>
      <c r="G226" s="37">
        <v>882.95</v>
      </c>
      <c r="H226" s="83" t="s">
        <v>501</v>
      </c>
      <c r="I226" s="105" t="s">
        <v>538</v>
      </c>
      <c r="J226" s="81" t="s">
        <v>539</v>
      </c>
      <c r="K226" s="81" t="s">
        <v>306</v>
      </c>
      <c r="L226" s="81"/>
      <c r="M226" s="81"/>
      <c r="N226" s="81"/>
      <c r="O226" s="81" t="s">
        <v>306</v>
      </c>
      <c r="P226" s="81"/>
      <c r="Q226" s="95" t="s">
        <v>1139</v>
      </c>
    </row>
    <row r="227" spans="1:17" ht="33" hidden="1" customHeight="1" x14ac:dyDescent="0.3">
      <c r="A227" s="88">
        <v>376</v>
      </c>
      <c r="B227" s="180" t="s">
        <v>1167</v>
      </c>
      <c r="C227" s="9" t="s">
        <v>1170</v>
      </c>
      <c r="D227" s="180" t="s">
        <v>1167</v>
      </c>
      <c r="E227" s="7" t="s">
        <v>1169</v>
      </c>
      <c r="F227" s="151" t="s">
        <v>164</v>
      </c>
      <c r="G227" s="37">
        <v>909.01</v>
      </c>
      <c r="H227" s="83" t="s">
        <v>501</v>
      </c>
      <c r="I227" s="105" t="s">
        <v>538</v>
      </c>
      <c r="J227" s="81" t="s">
        <v>539</v>
      </c>
      <c r="K227" s="81" t="s">
        <v>306</v>
      </c>
      <c r="L227" s="81"/>
      <c r="M227" s="81"/>
      <c r="N227" s="81"/>
      <c r="O227" s="81" t="s">
        <v>306</v>
      </c>
      <c r="P227" s="81"/>
      <c r="Q227" s="95" t="s">
        <v>1139</v>
      </c>
    </row>
    <row r="228" spans="1:17" ht="33" hidden="1" customHeight="1" x14ac:dyDescent="0.3">
      <c r="A228" s="88">
        <v>377</v>
      </c>
      <c r="B228" s="181" t="s">
        <v>1172</v>
      </c>
      <c r="C228" s="9" t="s">
        <v>1178</v>
      </c>
      <c r="D228" s="181" t="s">
        <v>1172</v>
      </c>
      <c r="E228" s="7" t="s">
        <v>1174</v>
      </c>
      <c r="F228" s="151" t="s">
        <v>164</v>
      </c>
      <c r="G228" s="37">
        <v>296.08999999999997</v>
      </c>
      <c r="H228" s="83" t="s">
        <v>501</v>
      </c>
      <c r="I228" s="105" t="s">
        <v>538</v>
      </c>
      <c r="J228" s="81" t="s">
        <v>539</v>
      </c>
      <c r="K228" s="81" t="s">
        <v>306</v>
      </c>
      <c r="L228" s="81"/>
      <c r="M228" s="81"/>
      <c r="N228" s="81"/>
      <c r="O228" s="81" t="s">
        <v>306</v>
      </c>
      <c r="P228" s="81"/>
      <c r="Q228" s="95" t="s">
        <v>1139</v>
      </c>
    </row>
    <row r="229" spans="1:17" ht="33" hidden="1" customHeight="1" x14ac:dyDescent="0.3">
      <c r="A229" s="86">
        <v>378</v>
      </c>
      <c r="B229" s="181" t="s">
        <v>1172</v>
      </c>
      <c r="C229" s="9" t="s">
        <v>1178</v>
      </c>
      <c r="D229" s="181" t="s">
        <v>1172</v>
      </c>
      <c r="E229" s="7" t="s">
        <v>1176</v>
      </c>
      <c r="F229" s="151" t="s">
        <v>164</v>
      </c>
      <c r="G229" s="37">
        <v>252.18</v>
      </c>
      <c r="H229" s="83" t="s">
        <v>501</v>
      </c>
      <c r="I229" s="105" t="s">
        <v>538</v>
      </c>
      <c r="J229" s="81" t="s">
        <v>539</v>
      </c>
      <c r="K229" s="81" t="s">
        <v>306</v>
      </c>
      <c r="L229" s="81"/>
      <c r="M229" s="81"/>
      <c r="N229" s="81"/>
      <c r="O229" s="81" t="s">
        <v>306</v>
      </c>
      <c r="P229" s="81"/>
      <c r="Q229" s="95" t="s">
        <v>1139</v>
      </c>
    </row>
    <row r="230" spans="1:17" ht="33" hidden="1" customHeight="1" x14ac:dyDescent="0.3">
      <c r="A230" s="88">
        <v>379</v>
      </c>
      <c r="B230" s="181" t="s">
        <v>1180</v>
      </c>
      <c r="C230" s="9" t="s">
        <v>1273</v>
      </c>
      <c r="D230" s="181" t="str">
        <f>B230</f>
        <v>01/11/2023</v>
      </c>
      <c r="E230" t="s">
        <v>1183</v>
      </c>
      <c r="F230" s="151" t="s">
        <v>714</v>
      </c>
      <c r="G230" s="37">
        <v>754.26</v>
      </c>
      <c r="H230" s="83" t="s">
        <v>501</v>
      </c>
      <c r="I230" s="105" t="s">
        <v>538</v>
      </c>
      <c r="J230" s="81" t="s">
        <v>539</v>
      </c>
      <c r="K230" s="81" t="s">
        <v>306</v>
      </c>
      <c r="L230" s="81"/>
      <c r="M230" s="81"/>
      <c r="N230" s="81"/>
      <c r="O230" s="81" t="s">
        <v>306</v>
      </c>
      <c r="P230" s="81"/>
      <c r="Q230" s="95" t="s">
        <v>1139</v>
      </c>
    </row>
    <row r="231" spans="1:17" ht="33" hidden="1" customHeight="1" x14ac:dyDescent="0.3">
      <c r="A231" s="86">
        <v>380</v>
      </c>
      <c r="B231" s="181" t="s">
        <v>1184</v>
      </c>
      <c r="C231" s="9" t="s">
        <v>1273</v>
      </c>
      <c r="D231" s="182"/>
      <c r="E231" s="7" t="s">
        <v>1185</v>
      </c>
      <c r="F231" s="151" t="s">
        <v>1017</v>
      </c>
      <c r="G231" s="37">
        <v>1480.41</v>
      </c>
      <c r="H231" s="83" t="s">
        <v>501</v>
      </c>
      <c r="I231" s="105" t="s">
        <v>538</v>
      </c>
      <c r="J231" s="81" t="s">
        <v>539</v>
      </c>
      <c r="K231" s="81" t="s">
        <v>306</v>
      </c>
      <c r="L231" s="81"/>
      <c r="M231" s="81"/>
      <c r="N231" s="81"/>
      <c r="O231" s="81"/>
      <c r="P231" s="81"/>
      <c r="Q231" s="95" t="s">
        <v>1482</v>
      </c>
    </row>
    <row r="232" spans="1:17" ht="33" hidden="1" customHeight="1" x14ac:dyDescent="0.3">
      <c r="A232" s="88">
        <v>381</v>
      </c>
      <c r="B232" s="181" t="s">
        <v>1186</v>
      </c>
      <c r="C232" s="9" t="s">
        <v>1273</v>
      </c>
      <c r="D232" s="182"/>
      <c r="E232" s="7" t="s">
        <v>1187</v>
      </c>
      <c r="F232" s="151" t="s">
        <v>1017</v>
      </c>
      <c r="G232" s="37">
        <v>42.46</v>
      </c>
      <c r="H232" s="83" t="s">
        <v>501</v>
      </c>
      <c r="I232" s="105" t="s">
        <v>538</v>
      </c>
      <c r="J232" s="81" t="s">
        <v>539</v>
      </c>
      <c r="K232" s="81" t="s">
        <v>306</v>
      </c>
      <c r="L232" s="81"/>
      <c r="M232" s="81"/>
      <c r="N232" s="81"/>
      <c r="O232" s="81"/>
      <c r="P232" s="81"/>
      <c r="Q232" s="95" t="s">
        <v>1482</v>
      </c>
    </row>
    <row r="233" spans="1:17" ht="33" hidden="1" customHeight="1" x14ac:dyDescent="0.3">
      <c r="A233" s="86">
        <v>382</v>
      </c>
      <c r="B233" s="181" t="s">
        <v>1186</v>
      </c>
      <c r="C233" s="9" t="s">
        <v>1273</v>
      </c>
      <c r="D233" s="182"/>
      <c r="E233" s="7" t="s">
        <v>1188</v>
      </c>
      <c r="F233" s="151" t="s">
        <v>1017</v>
      </c>
      <c r="G233" s="37">
        <v>25.19</v>
      </c>
      <c r="H233" s="83" t="s">
        <v>501</v>
      </c>
      <c r="I233" s="105" t="s">
        <v>538</v>
      </c>
      <c r="J233" s="81" t="s">
        <v>539</v>
      </c>
      <c r="K233" s="81" t="s">
        <v>306</v>
      </c>
      <c r="L233" s="81"/>
      <c r="M233" s="81"/>
      <c r="N233" s="81"/>
      <c r="O233" s="81"/>
      <c r="P233" s="81"/>
      <c r="Q233" s="95" t="s">
        <v>1482</v>
      </c>
    </row>
    <row r="234" spans="1:17" ht="33" hidden="1" customHeight="1" x14ac:dyDescent="0.3">
      <c r="A234" s="88">
        <v>383</v>
      </c>
      <c r="B234" s="181" t="s">
        <v>1189</v>
      </c>
      <c r="C234" s="9" t="s">
        <v>1273</v>
      </c>
      <c r="D234" s="182"/>
      <c r="E234" s="7" t="s">
        <v>1190</v>
      </c>
      <c r="F234" s="151" t="s">
        <v>1017</v>
      </c>
      <c r="G234" s="37">
        <v>205.86</v>
      </c>
      <c r="H234" s="83" t="s">
        <v>501</v>
      </c>
      <c r="I234" s="105" t="s">
        <v>538</v>
      </c>
      <c r="J234" s="81" t="s">
        <v>539</v>
      </c>
      <c r="K234" s="81" t="s">
        <v>306</v>
      </c>
      <c r="L234" s="81"/>
      <c r="M234" s="81"/>
      <c r="N234" s="81"/>
      <c r="O234" s="81"/>
      <c r="P234" s="81"/>
      <c r="Q234" s="95" t="s">
        <v>1482</v>
      </c>
    </row>
    <row r="235" spans="1:17" ht="33" hidden="1" customHeight="1" x14ac:dyDescent="0.3">
      <c r="A235" s="86">
        <v>384</v>
      </c>
      <c r="B235" s="181" t="s">
        <v>1191</v>
      </c>
      <c r="C235" s="9" t="s">
        <v>1273</v>
      </c>
      <c r="D235" s="182"/>
      <c r="E235" s="7" t="s">
        <v>1192</v>
      </c>
      <c r="F235" s="151" t="s">
        <v>1017</v>
      </c>
      <c r="G235" s="37">
        <v>43.58</v>
      </c>
      <c r="H235" s="83" t="s">
        <v>501</v>
      </c>
      <c r="I235" s="105" t="s">
        <v>538</v>
      </c>
      <c r="J235" s="81" t="s">
        <v>539</v>
      </c>
      <c r="K235" s="81" t="s">
        <v>306</v>
      </c>
      <c r="L235" s="81"/>
      <c r="M235" s="81"/>
      <c r="N235" s="81"/>
      <c r="O235" s="81"/>
      <c r="P235" s="81"/>
      <c r="Q235" s="95" t="s">
        <v>1482</v>
      </c>
    </row>
    <row r="236" spans="1:17" ht="33" hidden="1" customHeight="1" x14ac:dyDescent="0.3">
      <c r="A236" s="88">
        <v>385</v>
      </c>
      <c r="B236" s="181" t="s">
        <v>1191</v>
      </c>
      <c r="C236" s="9" t="s">
        <v>1273</v>
      </c>
      <c r="D236" s="182"/>
      <c r="E236" s="7" t="s">
        <v>1193</v>
      </c>
      <c r="F236" s="151" t="s">
        <v>1017</v>
      </c>
      <c r="G236" s="37">
        <v>166.07</v>
      </c>
      <c r="H236" s="83" t="s">
        <v>501</v>
      </c>
      <c r="I236" s="105" t="s">
        <v>538</v>
      </c>
      <c r="J236" s="81" t="s">
        <v>539</v>
      </c>
      <c r="K236" s="81" t="s">
        <v>306</v>
      </c>
      <c r="L236" s="81"/>
      <c r="M236" s="81"/>
      <c r="N236" s="81"/>
      <c r="O236" s="81"/>
      <c r="P236" s="81"/>
      <c r="Q236" s="95" t="s">
        <v>1482</v>
      </c>
    </row>
    <row r="237" spans="1:17" ht="33" hidden="1" customHeight="1" x14ac:dyDescent="0.3">
      <c r="A237" s="86">
        <v>386</v>
      </c>
      <c r="B237" s="181" t="s">
        <v>1194</v>
      </c>
      <c r="C237" s="9" t="s">
        <v>1273</v>
      </c>
      <c r="D237" s="181" t="str">
        <f t="shared" ref="D237:D263" si="0">B237</f>
        <v>17/01/2024</v>
      </c>
      <c r="E237" s="7" t="s">
        <v>1196</v>
      </c>
      <c r="F237" s="151" t="s">
        <v>1017</v>
      </c>
      <c r="G237" s="37">
        <v>49.79</v>
      </c>
      <c r="H237" s="83" t="s">
        <v>501</v>
      </c>
      <c r="I237" s="105" t="s">
        <v>538</v>
      </c>
      <c r="J237" s="81" t="s">
        <v>539</v>
      </c>
      <c r="K237" s="81" t="s">
        <v>306</v>
      </c>
      <c r="L237" s="81"/>
      <c r="M237" s="81"/>
      <c r="N237" s="81"/>
      <c r="O237" s="81" t="s">
        <v>306</v>
      </c>
      <c r="P237" s="81"/>
      <c r="Q237" s="95" t="s">
        <v>1139</v>
      </c>
    </row>
    <row r="238" spans="1:17" ht="33" hidden="1" customHeight="1" x14ac:dyDescent="0.3">
      <c r="A238" s="88">
        <v>387</v>
      </c>
      <c r="B238" s="181" t="s">
        <v>1197</v>
      </c>
      <c r="C238" s="9" t="s">
        <v>1273</v>
      </c>
      <c r="D238" s="181" t="str">
        <f t="shared" si="0"/>
        <v>19/01/2024</v>
      </c>
      <c r="E238" s="7" t="s">
        <v>1199</v>
      </c>
      <c r="F238" s="151" t="s">
        <v>1017</v>
      </c>
      <c r="G238" s="37">
        <v>96.39</v>
      </c>
      <c r="H238" s="83" t="s">
        <v>501</v>
      </c>
      <c r="I238" s="105" t="s">
        <v>538</v>
      </c>
      <c r="J238" s="81" t="s">
        <v>539</v>
      </c>
      <c r="K238" s="81" t="s">
        <v>306</v>
      </c>
      <c r="L238" s="81"/>
      <c r="M238" s="81"/>
      <c r="N238" s="81"/>
      <c r="O238" s="81" t="s">
        <v>306</v>
      </c>
      <c r="P238" s="81"/>
      <c r="Q238" s="95" t="s">
        <v>1139</v>
      </c>
    </row>
    <row r="239" spans="1:17" ht="33" hidden="1" customHeight="1" x14ac:dyDescent="0.3">
      <c r="A239" s="86">
        <v>388</v>
      </c>
      <c r="B239" s="181" t="s">
        <v>1197</v>
      </c>
      <c r="C239" s="9" t="s">
        <v>1273</v>
      </c>
      <c r="D239" s="181" t="str">
        <f t="shared" si="0"/>
        <v>19/01/2024</v>
      </c>
      <c r="E239" s="7" t="s">
        <v>1201</v>
      </c>
      <c r="F239" s="151" t="s">
        <v>1017</v>
      </c>
      <c r="G239" s="37">
        <v>83.19</v>
      </c>
      <c r="H239" s="83" t="s">
        <v>501</v>
      </c>
      <c r="I239" s="105" t="s">
        <v>538</v>
      </c>
      <c r="J239" s="81" t="s">
        <v>539</v>
      </c>
      <c r="K239" s="81" t="s">
        <v>306</v>
      </c>
      <c r="L239" s="81"/>
      <c r="M239" s="81"/>
      <c r="N239" s="81"/>
      <c r="O239" s="81" t="s">
        <v>306</v>
      </c>
      <c r="P239" s="81"/>
      <c r="Q239" s="95" t="s">
        <v>1139</v>
      </c>
    </row>
    <row r="240" spans="1:17" ht="33" hidden="1" customHeight="1" x14ac:dyDescent="0.3">
      <c r="A240" s="88">
        <v>389</v>
      </c>
      <c r="B240" s="181" t="s">
        <v>1197</v>
      </c>
      <c r="C240" s="9" t="s">
        <v>1273</v>
      </c>
      <c r="D240" s="181" t="str">
        <f t="shared" si="0"/>
        <v>19/01/2024</v>
      </c>
      <c r="E240" s="7" t="s">
        <v>1203</v>
      </c>
      <c r="F240" s="151" t="s">
        <v>1017</v>
      </c>
      <c r="G240" s="37">
        <v>126.78</v>
      </c>
      <c r="H240" s="83" t="s">
        <v>501</v>
      </c>
      <c r="I240" s="105" t="s">
        <v>538</v>
      </c>
      <c r="J240" s="81" t="s">
        <v>539</v>
      </c>
      <c r="K240" s="81" t="s">
        <v>306</v>
      </c>
      <c r="L240" s="81"/>
      <c r="M240" s="81"/>
      <c r="N240" s="81"/>
      <c r="O240" s="81" t="s">
        <v>306</v>
      </c>
      <c r="P240" s="81"/>
      <c r="Q240" s="95" t="s">
        <v>1139</v>
      </c>
    </row>
    <row r="241" spans="1:17" ht="33" hidden="1" customHeight="1" x14ac:dyDescent="0.3">
      <c r="A241" s="86">
        <v>390</v>
      </c>
      <c r="B241" s="181" t="s">
        <v>1197</v>
      </c>
      <c r="C241" s="9" t="s">
        <v>1273</v>
      </c>
      <c r="D241" s="181" t="str">
        <f t="shared" si="0"/>
        <v>19/01/2024</v>
      </c>
      <c r="E241" s="7" t="s">
        <v>1205</v>
      </c>
      <c r="F241" s="151" t="s">
        <v>1017</v>
      </c>
      <c r="G241" s="37">
        <v>134.07</v>
      </c>
      <c r="H241" s="83" t="s">
        <v>501</v>
      </c>
      <c r="I241" s="105" t="s">
        <v>538</v>
      </c>
      <c r="J241" s="81" t="s">
        <v>539</v>
      </c>
      <c r="K241" s="81" t="s">
        <v>306</v>
      </c>
      <c r="L241" s="81"/>
      <c r="M241" s="81"/>
      <c r="N241" s="81"/>
      <c r="O241" s="81" t="s">
        <v>306</v>
      </c>
      <c r="P241" s="81"/>
      <c r="Q241" s="95" t="s">
        <v>1139</v>
      </c>
    </row>
    <row r="242" spans="1:17" ht="33" hidden="1" customHeight="1" x14ac:dyDescent="0.3">
      <c r="A242" s="88">
        <v>391</v>
      </c>
      <c r="B242" s="181" t="s">
        <v>1197</v>
      </c>
      <c r="C242" s="9" t="s">
        <v>1273</v>
      </c>
      <c r="D242" s="181" t="str">
        <f t="shared" si="0"/>
        <v>19/01/2024</v>
      </c>
      <c r="E242" s="7" t="s">
        <v>1207</v>
      </c>
      <c r="F242" s="151" t="s">
        <v>1017</v>
      </c>
      <c r="G242" s="37">
        <v>184.62</v>
      </c>
      <c r="H242" s="83" t="s">
        <v>501</v>
      </c>
      <c r="I242" s="105" t="s">
        <v>538</v>
      </c>
      <c r="J242" s="81" t="s">
        <v>539</v>
      </c>
      <c r="K242" s="81" t="s">
        <v>306</v>
      </c>
      <c r="L242" s="81"/>
      <c r="M242" s="81"/>
      <c r="N242" s="81"/>
      <c r="O242" s="81" t="s">
        <v>306</v>
      </c>
      <c r="P242" s="81"/>
      <c r="Q242" s="95" t="s">
        <v>1139</v>
      </c>
    </row>
    <row r="243" spans="1:17" ht="33" hidden="1" customHeight="1" x14ac:dyDescent="0.3">
      <c r="A243" s="86">
        <v>392</v>
      </c>
      <c r="B243" s="181" t="s">
        <v>1197</v>
      </c>
      <c r="C243" s="9" t="s">
        <v>1273</v>
      </c>
      <c r="D243" s="181" t="str">
        <f t="shared" si="0"/>
        <v>19/01/2024</v>
      </c>
      <c r="E243" s="7" t="s">
        <v>1209</v>
      </c>
      <c r="F243" s="151" t="s">
        <v>1017</v>
      </c>
      <c r="G243" s="37">
        <v>71.849999999999994</v>
      </c>
      <c r="H243" s="83" t="s">
        <v>501</v>
      </c>
      <c r="I243" s="105" t="s">
        <v>538</v>
      </c>
      <c r="J243" s="81" t="s">
        <v>539</v>
      </c>
      <c r="K243" s="81" t="s">
        <v>306</v>
      </c>
      <c r="L243" s="81"/>
      <c r="M243" s="81"/>
      <c r="N243" s="81"/>
      <c r="O243" s="81" t="s">
        <v>306</v>
      </c>
      <c r="P243" s="81"/>
      <c r="Q243" s="95" t="s">
        <v>1139</v>
      </c>
    </row>
    <row r="244" spans="1:17" ht="33" hidden="1" customHeight="1" x14ac:dyDescent="0.3">
      <c r="A244" s="88">
        <v>393</v>
      </c>
      <c r="B244" s="181" t="s">
        <v>1210</v>
      </c>
      <c r="C244" s="9" t="s">
        <v>1273</v>
      </c>
      <c r="D244" s="181" t="str">
        <f t="shared" si="0"/>
        <v>25/01/2024</v>
      </c>
      <c r="E244" s="7" t="s">
        <v>1212</v>
      </c>
      <c r="F244" s="151" t="s">
        <v>1017</v>
      </c>
      <c r="G244" s="37">
        <v>96.27</v>
      </c>
      <c r="H244" s="83" t="s">
        <v>501</v>
      </c>
      <c r="I244" s="105" t="s">
        <v>538</v>
      </c>
      <c r="J244" s="81" t="s">
        <v>539</v>
      </c>
      <c r="K244" s="81" t="s">
        <v>306</v>
      </c>
      <c r="L244" s="81"/>
      <c r="M244" s="81"/>
      <c r="N244" s="81"/>
      <c r="O244" s="81" t="s">
        <v>306</v>
      </c>
      <c r="P244" s="81"/>
      <c r="Q244" s="95" t="s">
        <v>1139</v>
      </c>
    </row>
    <row r="245" spans="1:17" ht="33" hidden="1" customHeight="1" x14ac:dyDescent="0.3">
      <c r="A245" s="86">
        <v>394</v>
      </c>
      <c r="B245" s="181" t="s">
        <v>1210</v>
      </c>
      <c r="C245" s="9" t="s">
        <v>1273</v>
      </c>
      <c r="D245" s="181" t="str">
        <f t="shared" si="0"/>
        <v>25/01/2024</v>
      </c>
      <c r="E245" s="7" t="s">
        <v>1214</v>
      </c>
      <c r="F245" s="151" t="s">
        <v>1017</v>
      </c>
      <c r="G245" s="37">
        <v>100.49</v>
      </c>
      <c r="H245" s="83" t="s">
        <v>501</v>
      </c>
      <c r="I245" s="105" t="s">
        <v>538</v>
      </c>
      <c r="J245" s="81" t="s">
        <v>539</v>
      </c>
      <c r="K245" s="81" t="s">
        <v>306</v>
      </c>
      <c r="L245" s="81"/>
      <c r="M245" s="81"/>
      <c r="N245" s="81"/>
      <c r="O245" s="81" t="s">
        <v>306</v>
      </c>
      <c r="P245" s="81"/>
      <c r="Q245" s="95" t="s">
        <v>1139</v>
      </c>
    </row>
    <row r="246" spans="1:17" ht="33" hidden="1" customHeight="1" x14ac:dyDescent="0.3">
      <c r="A246" s="88">
        <v>395</v>
      </c>
      <c r="B246" s="181" t="s">
        <v>1210</v>
      </c>
      <c r="C246" s="9" t="s">
        <v>1273</v>
      </c>
      <c r="D246" s="181" t="str">
        <f t="shared" si="0"/>
        <v>25/01/2024</v>
      </c>
      <c r="E246" s="7" t="s">
        <v>1216</v>
      </c>
      <c r="F246" s="151" t="s">
        <v>1017</v>
      </c>
      <c r="G246" s="37">
        <v>137.49</v>
      </c>
      <c r="H246" s="83" t="s">
        <v>501</v>
      </c>
      <c r="I246" s="105" t="s">
        <v>538</v>
      </c>
      <c r="J246" s="81" t="s">
        <v>539</v>
      </c>
      <c r="K246" s="81" t="s">
        <v>306</v>
      </c>
      <c r="L246" s="81"/>
      <c r="M246" s="81"/>
      <c r="N246" s="81"/>
      <c r="O246" s="81" t="s">
        <v>306</v>
      </c>
      <c r="P246" s="81"/>
      <c r="Q246" s="95" t="s">
        <v>1139</v>
      </c>
    </row>
    <row r="247" spans="1:17" ht="33" hidden="1" customHeight="1" x14ac:dyDescent="0.3">
      <c r="A247" s="86">
        <v>396</v>
      </c>
      <c r="B247" s="181" t="s">
        <v>1210</v>
      </c>
      <c r="C247" s="9" t="s">
        <v>1273</v>
      </c>
      <c r="D247" s="181" t="str">
        <f t="shared" si="0"/>
        <v>25/01/2024</v>
      </c>
      <c r="E247" s="7" t="s">
        <v>1218</v>
      </c>
      <c r="F247" s="151" t="s">
        <v>1017</v>
      </c>
      <c r="G247" s="37">
        <v>38.9</v>
      </c>
      <c r="H247" s="83" t="s">
        <v>501</v>
      </c>
      <c r="I247" s="105" t="s">
        <v>538</v>
      </c>
      <c r="J247" s="81" t="s">
        <v>539</v>
      </c>
      <c r="K247" s="81" t="s">
        <v>306</v>
      </c>
      <c r="L247" s="81"/>
      <c r="M247" s="81"/>
      <c r="N247" s="81"/>
      <c r="O247" s="81" t="s">
        <v>306</v>
      </c>
      <c r="P247" s="81"/>
      <c r="Q247" s="95" t="s">
        <v>1139</v>
      </c>
    </row>
    <row r="248" spans="1:17" ht="33" hidden="1" customHeight="1" x14ac:dyDescent="0.3">
      <c r="A248" s="88">
        <v>397</v>
      </c>
      <c r="B248" s="181" t="s">
        <v>1210</v>
      </c>
      <c r="C248" s="9" t="s">
        <v>1273</v>
      </c>
      <c r="D248" s="181" t="str">
        <f t="shared" si="0"/>
        <v>25/01/2024</v>
      </c>
      <c r="E248" s="7" t="s">
        <v>1220</v>
      </c>
      <c r="F248" s="151" t="s">
        <v>1017</v>
      </c>
      <c r="G248" s="37">
        <v>18.45</v>
      </c>
      <c r="H248" s="83" t="s">
        <v>501</v>
      </c>
      <c r="I248" s="105" t="s">
        <v>538</v>
      </c>
      <c r="J248" s="81" t="s">
        <v>539</v>
      </c>
      <c r="K248" s="81" t="s">
        <v>306</v>
      </c>
      <c r="L248" s="81"/>
      <c r="M248" s="81"/>
      <c r="N248" s="81"/>
      <c r="O248" s="81" t="s">
        <v>306</v>
      </c>
      <c r="P248" s="81"/>
      <c r="Q248" s="95" t="s">
        <v>1139</v>
      </c>
    </row>
    <row r="249" spans="1:17" ht="33" hidden="1" customHeight="1" x14ac:dyDescent="0.3">
      <c r="A249" s="86">
        <v>398</v>
      </c>
      <c r="B249" s="181" t="s">
        <v>1221</v>
      </c>
      <c r="C249" s="9" t="s">
        <v>1273</v>
      </c>
      <c r="D249" s="181" t="str">
        <f t="shared" si="0"/>
        <v>26/01/2024</v>
      </c>
      <c r="E249" s="7" t="s">
        <v>1223</v>
      </c>
      <c r="F249" s="151" t="s">
        <v>1017</v>
      </c>
      <c r="G249" s="37">
        <v>193.13</v>
      </c>
      <c r="H249" s="83" t="s">
        <v>501</v>
      </c>
      <c r="I249" s="105" t="s">
        <v>538</v>
      </c>
      <c r="J249" s="81" t="s">
        <v>539</v>
      </c>
      <c r="K249" s="81" t="s">
        <v>306</v>
      </c>
      <c r="L249" s="81"/>
      <c r="M249" s="81"/>
      <c r="N249" s="81"/>
      <c r="O249" s="81" t="s">
        <v>306</v>
      </c>
      <c r="P249" s="81"/>
      <c r="Q249" s="95" t="s">
        <v>1139</v>
      </c>
    </row>
    <row r="250" spans="1:17" ht="33" hidden="1" customHeight="1" x14ac:dyDescent="0.3">
      <c r="A250" s="88">
        <v>399</v>
      </c>
      <c r="B250" s="181" t="s">
        <v>1221</v>
      </c>
      <c r="C250" s="9" t="s">
        <v>1273</v>
      </c>
      <c r="D250" s="181" t="str">
        <f t="shared" si="0"/>
        <v>26/01/2024</v>
      </c>
      <c r="E250" s="7" t="s">
        <v>1225</v>
      </c>
      <c r="F250" s="151" t="s">
        <v>1017</v>
      </c>
      <c r="G250" s="37">
        <v>227.92</v>
      </c>
      <c r="H250" s="83" t="s">
        <v>501</v>
      </c>
      <c r="I250" s="105" t="s">
        <v>538</v>
      </c>
      <c r="J250" s="81" t="s">
        <v>539</v>
      </c>
      <c r="K250" s="81" t="s">
        <v>306</v>
      </c>
      <c r="L250" s="81"/>
      <c r="M250" s="81"/>
      <c r="N250" s="81"/>
      <c r="O250" s="81" t="s">
        <v>306</v>
      </c>
      <c r="P250" s="81"/>
      <c r="Q250" s="95" t="s">
        <v>1139</v>
      </c>
    </row>
    <row r="251" spans="1:17" ht="33" hidden="1" customHeight="1" x14ac:dyDescent="0.3">
      <c r="A251" s="86">
        <v>400</v>
      </c>
      <c r="B251" s="181" t="s">
        <v>1226</v>
      </c>
      <c r="C251" s="9" t="s">
        <v>1273</v>
      </c>
      <c r="D251" s="181" t="str">
        <f t="shared" si="0"/>
        <v>28/01/2024</v>
      </c>
      <c r="E251" s="7" t="s">
        <v>1228</v>
      </c>
      <c r="F251" s="151" t="s">
        <v>1017</v>
      </c>
      <c r="G251" s="37">
        <v>57.3</v>
      </c>
      <c r="H251" s="83" t="s">
        <v>501</v>
      </c>
      <c r="I251" s="105" t="s">
        <v>538</v>
      </c>
      <c r="J251" s="81" t="s">
        <v>539</v>
      </c>
      <c r="K251" s="81" t="s">
        <v>306</v>
      </c>
      <c r="L251" s="81"/>
      <c r="M251" s="81"/>
      <c r="N251" s="81"/>
      <c r="O251" s="81" t="s">
        <v>306</v>
      </c>
      <c r="P251" s="81"/>
      <c r="Q251" s="95" t="s">
        <v>1139</v>
      </c>
    </row>
    <row r="252" spans="1:17" ht="33" hidden="1" customHeight="1" x14ac:dyDescent="0.3">
      <c r="A252" s="88">
        <v>401</v>
      </c>
      <c r="B252" s="181" t="s">
        <v>1229</v>
      </c>
      <c r="C252" s="9" t="s">
        <v>1273</v>
      </c>
      <c r="D252" s="182"/>
      <c r="E252" s="7" t="s">
        <v>1230</v>
      </c>
      <c r="F252" s="151" t="s">
        <v>1128</v>
      </c>
      <c r="G252" s="37">
        <v>1079995.69</v>
      </c>
      <c r="H252" s="83" t="s">
        <v>501</v>
      </c>
      <c r="I252" s="105" t="s">
        <v>538</v>
      </c>
      <c r="J252" s="81" t="s">
        <v>539</v>
      </c>
      <c r="K252" s="81" t="s">
        <v>306</v>
      </c>
      <c r="L252" s="81"/>
      <c r="M252" s="81"/>
      <c r="N252" s="81"/>
      <c r="O252" s="81"/>
      <c r="P252" s="81"/>
      <c r="Q252" s="95" t="s">
        <v>1139</v>
      </c>
    </row>
    <row r="253" spans="1:17" ht="33" hidden="1" customHeight="1" x14ac:dyDescent="0.3">
      <c r="A253" s="86">
        <v>402</v>
      </c>
      <c r="B253" s="181" t="s">
        <v>1231</v>
      </c>
      <c r="C253" s="9" t="s">
        <v>1273</v>
      </c>
      <c r="D253" s="181" t="str">
        <f t="shared" si="0"/>
        <v>06/02/2024</v>
      </c>
      <c r="E253" s="7" t="s">
        <v>1233</v>
      </c>
      <c r="F253" s="151" t="s">
        <v>1017</v>
      </c>
      <c r="G253" s="37">
        <v>307.58</v>
      </c>
      <c r="H253" s="83" t="s">
        <v>501</v>
      </c>
      <c r="I253" s="105" t="s">
        <v>538</v>
      </c>
      <c r="J253" s="81" t="s">
        <v>539</v>
      </c>
      <c r="K253" s="81" t="s">
        <v>306</v>
      </c>
      <c r="L253" s="81"/>
      <c r="M253" s="81"/>
      <c r="N253" s="81"/>
      <c r="O253" s="81" t="s">
        <v>306</v>
      </c>
      <c r="P253" s="81"/>
      <c r="Q253" s="95" t="s">
        <v>1139</v>
      </c>
    </row>
    <row r="254" spans="1:17" ht="33" hidden="1" customHeight="1" x14ac:dyDescent="0.3">
      <c r="A254" s="88">
        <v>403</v>
      </c>
      <c r="B254" s="181" t="s">
        <v>1231</v>
      </c>
      <c r="C254" s="9" t="s">
        <v>1273</v>
      </c>
      <c r="D254" s="181" t="str">
        <f t="shared" si="0"/>
        <v>06/02/2024</v>
      </c>
      <c r="E254" s="7" t="s">
        <v>1235</v>
      </c>
      <c r="F254" s="151" t="s">
        <v>1017</v>
      </c>
      <c r="G254" s="37">
        <v>179.24</v>
      </c>
      <c r="H254" s="83" t="s">
        <v>501</v>
      </c>
      <c r="I254" s="105" t="s">
        <v>538</v>
      </c>
      <c r="J254" s="81" t="s">
        <v>539</v>
      </c>
      <c r="K254" s="81" t="s">
        <v>306</v>
      </c>
      <c r="L254" s="81"/>
      <c r="M254" s="81"/>
      <c r="N254" s="81"/>
      <c r="O254" s="81" t="s">
        <v>306</v>
      </c>
      <c r="P254" s="81"/>
      <c r="Q254" s="95" t="s">
        <v>1139</v>
      </c>
    </row>
    <row r="255" spans="1:17" ht="33" hidden="1" customHeight="1" x14ac:dyDescent="0.3">
      <c r="A255" s="86">
        <v>404</v>
      </c>
      <c r="B255" s="181" t="s">
        <v>1231</v>
      </c>
      <c r="C255" s="9" t="s">
        <v>1273</v>
      </c>
      <c r="D255" s="181" t="str">
        <f t="shared" si="0"/>
        <v>06/02/2024</v>
      </c>
      <c r="E255" s="7" t="s">
        <v>1237</v>
      </c>
      <c r="F255" s="151" t="s">
        <v>1017</v>
      </c>
      <c r="G255" s="37">
        <v>149.53</v>
      </c>
      <c r="H255" s="83" t="s">
        <v>501</v>
      </c>
      <c r="I255" s="105" t="s">
        <v>538</v>
      </c>
      <c r="J255" s="81" t="s">
        <v>539</v>
      </c>
      <c r="K255" s="81" t="s">
        <v>306</v>
      </c>
      <c r="L255" s="81"/>
      <c r="M255" s="81"/>
      <c r="N255" s="81"/>
      <c r="O255" s="81" t="s">
        <v>306</v>
      </c>
      <c r="P255" s="81"/>
      <c r="Q255" s="95" t="s">
        <v>1139</v>
      </c>
    </row>
    <row r="256" spans="1:17" ht="33" hidden="1" customHeight="1" x14ac:dyDescent="0.3">
      <c r="A256" s="88">
        <v>405</v>
      </c>
      <c r="B256" s="181" t="s">
        <v>1231</v>
      </c>
      <c r="C256" s="9" t="s">
        <v>1273</v>
      </c>
      <c r="D256" s="181" t="str">
        <f t="shared" si="0"/>
        <v>06/02/2024</v>
      </c>
      <c r="E256" s="7" t="s">
        <v>1239</v>
      </c>
      <c r="F256" s="151" t="s">
        <v>1017</v>
      </c>
      <c r="G256" s="37">
        <v>180.28</v>
      </c>
      <c r="H256" s="83" t="s">
        <v>501</v>
      </c>
      <c r="I256" s="105" t="s">
        <v>538</v>
      </c>
      <c r="J256" s="81" t="s">
        <v>539</v>
      </c>
      <c r="K256" s="81" t="s">
        <v>306</v>
      </c>
      <c r="L256" s="81"/>
      <c r="M256" s="81"/>
      <c r="N256" s="81"/>
      <c r="O256" s="81" t="s">
        <v>306</v>
      </c>
      <c r="P256" s="81"/>
      <c r="Q256" s="95" t="s">
        <v>1139</v>
      </c>
    </row>
    <row r="257" spans="1:17" ht="33" hidden="1" customHeight="1" x14ac:dyDescent="0.3">
      <c r="A257" s="86">
        <v>406</v>
      </c>
      <c r="B257" s="181" t="s">
        <v>1231</v>
      </c>
      <c r="C257" s="9" t="s">
        <v>1273</v>
      </c>
      <c r="D257" s="181" t="str">
        <f t="shared" si="0"/>
        <v>06/02/2024</v>
      </c>
      <c r="E257" s="7" t="s">
        <v>1241</v>
      </c>
      <c r="F257" s="151" t="s">
        <v>1017</v>
      </c>
      <c r="G257" s="37">
        <v>132.66</v>
      </c>
      <c r="H257" s="83" t="s">
        <v>501</v>
      </c>
      <c r="I257" s="105" t="s">
        <v>538</v>
      </c>
      <c r="J257" s="81" t="s">
        <v>539</v>
      </c>
      <c r="K257" s="81" t="s">
        <v>306</v>
      </c>
      <c r="L257" s="81"/>
      <c r="M257" s="81"/>
      <c r="N257" s="81"/>
      <c r="O257" s="81" t="s">
        <v>306</v>
      </c>
      <c r="P257" s="81"/>
      <c r="Q257" s="95" t="s">
        <v>1139</v>
      </c>
    </row>
    <row r="258" spans="1:17" ht="33" hidden="1" customHeight="1" x14ac:dyDescent="0.3">
      <c r="A258" s="88">
        <v>407</v>
      </c>
      <c r="B258" s="181" t="s">
        <v>1231</v>
      </c>
      <c r="C258" s="9" t="s">
        <v>1273</v>
      </c>
      <c r="D258" s="181" t="str">
        <f t="shared" si="0"/>
        <v>06/02/2024</v>
      </c>
      <c r="E258" s="7" t="s">
        <v>1243</v>
      </c>
      <c r="F258" s="151" t="s">
        <v>1017</v>
      </c>
      <c r="G258" s="37">
        <v>300.64</v>
      </c>
      <c r="H258" s="83" t="s">
        <v>501</v>
      </c>
      <c r="I258" s="105" t="s">
        <v>538</v>
      </c>
      <c r="J258" s="81" t="s">
        <v>539</v>
      </c>
      <c r="K258" s="81" t="s">
        <v>306</v>
      </c>
      <c r="L258" s="81"/>
      <c r="M258" s="81"/>
      <c r="N258" s="81"/>
      <c r="O258" s="81" t="s">
        <v>306</v>
      </c>
      <c r="P258" s="81"/>
      <c r="Q258" s="95" t="s">
        <v>1139</v>
      </c>
    </row>
    <row r="259" spans="1:17" ht="33" hidden="1" customHeight="1" x14ac:dyDescent="0.3">
      <c r="A259" s="86">
        <v>408</v>
      </c>
      <c r="B259" s="181" t="s">
        <v>1231</v>
      </c>
      <c r="C259" s="9" t="s">
        <v>1273</v>
      </c>
      <c r="D259" s="181" t="str">
        <f t="shared" si="0"/>
        <v>06/02/2024</v>
      </c>
      <c r="E259" s="7" t="s">
        <v>1245</v>
      </c>
      <c r="F259" s="151" t="s">
        <v>1017</v>
      </c>
      <c r="G259" s="37">
        <v>32.4</v>
      </c>
      <c r="H259" s="83" t="s">
        <v>501</v>
      </c>
      <c r="I259" s="105" t="s">
        <v>538</v>
      </c>
      <c r="J259" s="81" t="s">
        <v>539</v>
      </c>
      <c r="K259" s="81" t="s">
        <v>306</v>
      </c>
      <c r="L259" s="81"/>
      <c r="M259" s="81"/>
      <c r="N259" s="81"/>
      <c r="O259" s="81" t="s">
        <v>306</v>
      </c>
      <c r="P259" s="81"/>
      <c r="Q259" s="95" t="s">
        <v>1139</v>
      </c>
    </row>
    <row r="260" spans="1:17" ht="33" hidden="1" customHeight="1" x14ac:dyDescent="0.3">
      <c r="A260" s="88">
        <v>409</v>
      </c>
      <c r="B260" s="181" t="s">
        <v>1231</v>
      </c>
      <c r="C260" s="9" t="s">
        <v>1273</v>
      </c>
      <c r="D260" s="181" t="str">
        <f t="shared" si="0"/>
        <v>06/02/2024</v>
      </c>
      <c r="E260" s="7" t="s">
        <v>1247</v>
      </c>
      <c r="F260" s="151" t="s">
        <v>1017</v>
      </c>
      <c r="G260" s="37">
        <v>217.76</v>
      </c>
      <c r="H260" s="83" t="s">
        <v>501</v>
      </c>
      <c r="I260" s="105" t="s">
        <v>538</v>
      </c>
      <c r="J260" s="81" t="s">
        <v>539</v>
      </c>
      <c r="K260" s="81" t="s">
        <v>306</v>
      </c>
      <c r="L260" s="81"/>
      <c r="M260" s="81"/>
      <c r="N260" s="81"/>
      <c r="O260" s="81" t="s">
        <v>306</v>
      </c>
      <c r="P260" s="81"/>
      <c r="Q260" s="95" t="s">
        <v>1139</v>
      </c>
    </row>
    <row r="261" spans="1:17" ht="33" hidden="1" customHeight="1" x14ac:dyDescent="0.3">
      <c r="A261" s="86">
        <v>410</v>
      </c>
      <c r="B261" s="181" t="s">
        <v>1231</v>
      </c>
      <c r="C261" s="9" t="s">
        <v>1273</v>
      </c>
      <c r="D261" s="181" t="str">
        <f t="shared" si="0"/>
        <v>06/02/2024</v>
      </c>
      <c r="E261" s="7" t="s">
        <v>1249</v>
      </c>
      <c r="F261" s="151" t="s">
        <v>1017</v>
      </c>
      <c r="G261" s="37">
        <v>169.27</v>
      </c>
      <c r="H261" s="83" t="s">
        <v>501</v>
      </c>
      <c r="I261" s="105" t="s">
        <v>538</v>
      </c>
      <c r="J261" s="81" t="s">
        <v>539</v>
      </c>
      <c r="K261" s="81" t="s">
        <v>306</v>
      </c>
      <c r="L261" s="81"/>
      <c r="M261" s="81"/>
      <c r="N261" s="81"/>
      <c r="O261" s="81" t="s">
        <v>306</v>
      </c>
      <c r="P261" s="81"/>
      <c r="Q261" s="95" t="s">
        <v>1139</v>
      </c>
    </row>
    <row r="262" spans="1:17" ht="33" hidden="1" customHeight="1" x14ac:dyDescent="0.3">
      <c r="A262" s="88">
        <v>411</v>
      </c>
      <c r="B262" s="181" t="s">
        <v>1231</v>
      </c>
      <c r="C262" s="9" t="s">
        <v>1273</v>
      </c>
      <c r="D262" s="181" t="str">
        <f t="shared" si="0"/>
        <v>06/02/2024</v>
      </c>
      <c r="E262" s="7" t="s">
        <v>1251</v>
      </c>
      <c r="F262" s="151" t="s">
        <v>1017</v>
      </c>
      <c r="G262" s="37">
        <v>280.68</v>
      </c>
      <c r="H262" s="83" t="s">
        <v>501</v>
      </c>
      <c r="I262" s="105" t="s">
        <v>538</v>
      </c>
      <c r="J262" s="81" t="s">
        <v>539</v>
      </c>
      <c r="K262" s="81" t="s">
        <v>306</v>
      </c>
      <c r="L262" s="81"/>
      <c r="M262" s="81"/>
      <c r="N262" s="81"/>
      <c r="O262" s="81" t="s">
        <v>306</v>
      </c>
      <c r="P262" s="81"/>
      <c r="Q262" s="95" t="s">
        <v>1139</v>
      </c>
    </row>
    <row r="263" spans="1:17" ht="33" hidden="1" customHeight="1" x14ac:dyDescent="0.3">
      <c r="A263" s="86">
        <v>412</v>
      </c>
      <c r="B263" s="181" t="s">
        <v>1231</v>
      </c>
      <c r="C263" s="9" t="s">
        <v>1273</v>
      </c>
      <c r="D263" s="181" t="str">
        <f t="shared" si="0"/>
        <v>06/02/2024</v>
      </c>
      <c r="E263" s="7" t="s">
        <v>1253</v>
      </c>
      <c r="F263" s="151" t="s">
        <v>1017</v>
      </c>
      <c r="G263" s="37">
        <v>216.1</v>
      </c>
      <c r="H263" s="83" t="s">
        <v>501</v>
      </c>
      <c r="I263" s="105" t="s">
        <v>538</v>
      </c>
      <c r="J263" s="81" t="s">
        <v>539</v>
      </c>
      <c r="K263" s="81" t="s">
        <v>306</v>
      </c>
      <c r="L263" s="81"/>
      <c r="M263" s="81"/>
      <c r="N263" s="81"/>
      <c r="O263" s="81" t="s">
        <v>306</v>
      </c>
      <c r="P263" s="81"/>
      <c r="Q263" s="95" t="s">
        <v>1139</v>
      </c>
    </row>
    <row r="264" spans="1:17" ht="33" hidden="1" customHeight="1" x14ac:dyDescent="0.3">
      <c r="A264" s="88">
        <v>413</v>
      </c>
      <c r="B264" s="181" t="s">
        <v>1254</v>
      </c>
      <c r="C264" s="9" t="s">
        <v>1273</v>
      </c>
      <c r="D264" s="182"/>
      <c r="E264" s="7" t="s">
        <v>1255</v>
      </c>
      <c r="F264" s="151" t="s">
        <v>1017</v>
      </c>
      <c r="G264" s="37">
        <v>3684.86</v>
      </c>
      <c r="H264" s="83" t="s">
        <v>501</v>
      </c>
      <c r="I264" s="105" t="s">
        <v>538</v>
      </c>
      <c r="J264" s="81" t="s">
        <v>539</v>
      </c>
      <c r="K264" s="81" t="s">
        <v>306</v>
      </c>
      <c r="L264" s="81"/>
      <c r="M264" s="81"/>
      <c r="N264" s="81"/>
      <c r="O264" s="81"/>
      <c r="P264" s="81"/>
      <c r="Q264" s="95" t="s">
        <v>1482</v>
      </c>
    </row>
    <row r="265" spans="1:17" ht="33" hidden="1" customHeight="1" x14ac:dyDescent="0.3">
      <c r="A265" s="86">
        <v>414</v>
      </c>
      <c r="B265" s="181" t="s">
        <v>1256</v>
      </c>
      <c r="C265" s="9" t="s">
        <v>1273</v>
      </c>
      <c r="D265" s="182"/>
      <c r="E265" s="7" t="s">
        <v>1257</v>
      </c>
      <c r="F265" s="151" t="s">
        <v>1017</v>
      </c>
      <c r="G265" s="37">
        <v>124.7</v>
      </c>
      <c r="H265" s="83" t="s">
        <v>501</v>
      </c>
      <c r="I265" s="105" t="s">
        <v>538</v>
      </c>
      <c r="J265" s="81" t="s">
        <v>539</v>
      </c>
      <c r="K265" s="81" t="s">
        <v>306</v>
      </c>
      <c r="L265" s="81"/>
      <c r="M265" s="81"/>
      <c r="N265" s="81"/>
      <c r="O265" s="81"/>
      <c r="P265" s="81"/>
      <c r="Q265" s="95" t="s">
        <v>1482</v>
      </c>
    </row>
    <row r="266" spans="1:17" ht="33" hidden="1" customHeight="1" x14ac:dyDescent="0.3">
      <c r="A266" s="88">
        <v>415</v>
      </c>
      <c r="B266" s="181" t="s">
        <v>1256</v>
      </c>
      <c r="C266" s="9" t="s">
        <v>1273</v>
      </c>
      <c r="D266" s="182"/>
      <c r="E266" s="7" t="s">
        <v>1258</v>
      </c>
      <c r="F266" s="151" t="s">
        <v>1017</v>
      </c>
      <c r="G266" s="37">
        <v>163.83000000000001</v>
      </c>
      <c r="H266" s="83" t="s">
        <v>501</v>
      </c>
      <c r="I266" s="105" t="s">
        <v>538</v>
      </c>
      <c r="J266" s="81" t="s">
        <v>539</v>
      </c>
      <c r="K266" s="81" t="s">
        <v>306</v>
      </c>
      <c r="L266" s="81"/>
      <c r="M266" s="81"/>
      <c r="N266" s="81"/>
      <c r="O266" s="81"/>
      <c r="P266" s="81"/>
      <c r="Q266" s="95" t="s">
        <v>1482</v>
      </c>
    </row>
    <row r="267" spans="1:17" ht="33" hidden="1" customHeight="1" x14ac:dyDescent="0.3">
      <c r="A267" s="86">
        <v>416</v>
      </c>
      <c r="B267" s="181" t="s">
        <v>1256</v>
      </c>
      <c r="C267" s="9" t="s">
        <v>1273</v>
      </c>
      <c r="D267" s="182"/>
      <c r="E267" s="7" t="s">
        <v>1259</v>
      </c>
      <c r="F267" s="151" t="s">
        <v>1017</v>
      </c>
      <c r="G267" s="37">
        <v>109.48</v>
      </c>
      <c r="H267" s="83" t="s">
        <v>501</v>
      </c>
      <c r="I267" s="105" t="s">
        <v>538</v>
      </c>
      <c r="J267" s="81" t="s">
        <v>539</v>
      </c>
      <c r="K267" s="81" t="s">
        <v>306</v>
      </c>
      <c r="L267" s="81"/>
      <c r="M267" s="81"/>
      <c r="N267" s="81"/>
      <c r="O267" s="81"/>
      <c r="P267" s="81"/>
      <c r="Q267" s="95" t="s">
        <v>1482</v>
      </c>
    </row>
    <row r="268" spans="1:17" ht="33" hidden="1" customHeight="1" x14ac:dyDescent="0.3">
      <c r="A268" s="88">
        <v>417</v>
      </c>
      <c r="B268" s="181" t="s">
        <v>1260</v>
      </c>
      <c r="C268" s="9" t="s">
        <v>1273</v>
      </c>
      <c r="D268" s="182"/>
      <c r="E268" s="7" t="s">
        <v>1261</v>
      </c>
      <c r="F268" s="151" t="s">
        <v>1017</v>
      </c>
      <c r="G268" s="37">
        <v>122.36</v>
      </c>
      <c r="H268" s="83" t="s">
        <v>501</v>
      </c>
      <c r="I268" s="105" t="s">
        <v>538</v>
      </c>
      <c r="J268" s="81" t="s">
        <v>539</v>
      </c>
      <c r="K268" s="81" t="s">
        <v>306</v>
      </c>
      <c r="L268" s="81"/>
      <c r="M268" s="81"/>
      <c r="N268" s="81"/>
      <c r="O268" s="81"/>
      <c r="P268" s="81"/>
      <c r="Q268" s="95" t="s">
        <v>1482</v>
      </c>
    </row>
    <row r="269" spans="1:17" ht="33" hidden="1" customHeight="1" x14ac:dyDescent="0.3">
      <c r="A269" s="86">
        <v>418</v>
      </c>
      <c r="B269" s="181" t="s">
        <v>1260</v>
      </c>
      <c r="C269" s="9" t="s">
        <v>1273</v>
      </c>
      <c r="D269" s="182"/>
      <c r="E269" s="7" t="s">
        <v>1262</v>
      </c>
      <c r="F269" s="151" t="s">
        <v>1017</v>
      </c>
      <c r="G269" s="37">
        <v>81.069999999999993</v>
      </c>
      <c r="H269" s="83" t="s">
        <v>501</v>
      </c>
      <c r="I269" s="105" t="s">
        <v>538</v>
      </c>
      <c r="J269" s="81" t="s">
        <v>539</v>
      </c>
      <c r="K269" s="81" t="s">
        <v>306</v>
      </c>
      <c r="L269" s="81"/>
      <c r="M269" s="81"/>
      <c r="N269" s="81"/>
      <c r="O269" s="81"/>
      <c r="P269" s="81"/>
      <c r="Q269" s="95" t="s">
        <v>1482</v>
      </c>
    </row>
    <row r="270" spans="1:17" ht="33" hidden="1" customHeight="1" x14ac:dyDescent="0.3">
      <c r="A270" s="88">
        <v>419</v>
      </c>
      <c r="B270" s="181" t="s">
        <v>1263</v>
      </c>
      <c r="C270" s="9" t="s">
        <v>1273</v>
      </c>
      <c r="D270" s="182"/>
      <c r="E270" s="7" t="s">
        <v>1264</v>
      </c>
      <c r="F270" s="151" t="s">
        <v>1017</v>
      </c>
      <c r="G270" s="37">
        <v>29.52</v>
      </c>
      <c r="H270" s="83" t="s">
        <v>501</v>
      </c>
      <c r="I270" s="105" t="s">
        <v>538</v>
      </c>
      <c r="J270" s="81" t="s">
        <v>539</v>
      </c>
      <c r="K270" s="81" t="s">
        <v>306</v>
      </c>
      <c r="L270" s="81"/>
      <c r="M270" s="81"/>
      <c r="N270" s="81"/>
      <c r="O270" s="81"/>
      <c r="P270" s="81"/>
      <c r="Q270" s="95" t="s">
        <v>1482</v>
      </c>
    </row>
    <row r="271" spans="1:17" ht="33" hidden="1" customHeight="1" x14ac:dyDescent="0.3">
      <c r="A271" s="86">
        <v>420</v>
      </c>
      <c r="B271" s="181" t="s">
        <v>1265</v>
      </c>
      <c r="C271" s="9" t="s">
        <v>1273</v>
      </c>
      <c r="D271" s="181"/>
      <c r="E271" s="7" t="s">
        <v>1266</v>
      </c>
      <c r="F271" s="151" t="s">
        <v>1267</v>
      </c>
      <c r="G271" s="37">
        <v>-1079995.69</v>
      </c>
      <c r="H271" s="83" t="s">
        <v>632</v>
      </c>
      <c r="I271" s="105" t="s">
        <v>538</v>
      </c>
      <c r="J271" s="81" t="s">
        <v>539</v>
      </c>
      <c r="K271" s="81" t="s">
        <v>306</v>
      </c>
      <c r="L271" s="81"/>
      <c r="M271" s="81"/>
      <c r="N271" s="81"/>
      <c r="O271" s="81"/>
      <c r="P271" s="81"/>
      <c r="Q271" s="95" t="s">
        <v>1274</v>
      </c>
    </row>
    <row r="272" spans="1:17" ht="33" hidden="1" customHeight="1" x14ac:dyDescent="0.3">
      <c r="A272" s="88">
        <v>421</v>
      </c>
      <c r="B272" s="181" t="s">
        <v>1265</v>
      </c>
      <c r="C272" s="9" t="s">
        <v>1273</v>
      </c>
      <c r="D272" s="181"/>
      <c r="E272" s="7" t="s">
        <v>1268</v>
      </c>
      <c r="F272" s="151" t="s">
        <v>1267</v>
      </c>
      <c r="G272" s="37">
        <v>-2111583.64</v>
      </c>
      <c r="H272" s="83" t="s">
        <v>632</v>
      </c>
      <c r="I272" s="105" t="s">
        <v>538</v>
      </c>
      <c r="J272" s="81" t="s">
        <v>539</v>
      </c>
      <c r="K272" s="81" t="s">
        <v>306</v>
      </c>
      <c r="L272" s="81"/>
      <c r="M272" s="81"/>
      <c r="N272" s="81"/>
      <c r="O272" s="81"/>
      <c r="P272" s="81"/>
      <c r="Q272" s="95" t="s">
        <v>1274</v>
      </c>
    </row>
    <row r="273" spans="1:17" ht="33" hidden="1" customHeight="1" x14ac:dyDescent="0.3">
      <c r="A273" s="86">
        <v>422</v>
      </c>
      <c r="B273" s="181" t="s">
        <v>1265</v>
      </c>
      <c r="C273" s="9" t="s">
        <v>1273</v>
      </c>
      <c r="D273" s="181"/>
      <c r="E273" s="7" t="s">
        <v>1269</v>
      </c>
      <c r="F273" s="151" t="s">
        <v>1267</v>
      </c>
      <c r="G273" s="37">
        <v>-1315917.79</v>
      </c>
      <c r="H273" s="83" t="s">
        <v>632</v>
      </c>
      <c r="I273" s="105" t="s">
        <v>538</v>
      </c>
      <c r="J273" s="81" t="s">
        <v>539</v>
      </c>
      <c r="K273" s="81" t="s">
        <v>306</v>
      </c>
      <c r="L273" s="81"/>
      <c r="M273" s="81"/>
      <c r="N273" s="81"/>
      <c r="O273" s="81"/>
      <c r="P273" s="81"/>
      <c r="Q273" s="95" t="s">
        <v>1274</v>
      </c>
    </row>
    <row r="274" spans="1:17" ht="33" hidden="1" customHeight="1" x14ac:dyDescent="0.3">
      <c r="A274" s="88">
        <v>423</v>
      </c>
      <c r="B274" s="181" t="s">
        <v>1265</v>
      </c>
      <c r="C274" s="9" t="s">
        <v>1273</v>
      </c>
      <c r="D274" s="181"/>
      <c r="E274" s="7" t="s">
        <v>1270</v>
      </c>
      <c r="F274" s="151" t="s">
        <v>1267</v>
      </c>
      <c r="G274" s="37">
        <v>-1693603.41</v>
      </c>
      <c r="H274" s="83" t="s">
        <v>632</v>
      </c>
      <c r="I274" s="105" t="s">
        <v>538</v>
      </c>
      <c r="J274" s="81" t="s">
        <v>539</v>
      </c>
      <c r="K274" s="81" t="s">
        <v>306</v>
      </c>
      <c r="L274" s="81"/>
      <c r="M274" s="81"/>
      <c r="N274" s="81"/>
      <c r="O274" s="81"/>
      <c r="P274" s="81"/>
      <c r="Q274" s="95" t="s">
        <v>1274</v>
      </c>
    </row>
    <row r="275" spans="1:17" ht="33" hidden="1" customHeight="1" x14ac:dyDescent="0.3">
      <c r="A275" s="86">
        <v>424</v>
      </c>
      <c r="B275" s="181" t="s">
        <v>1265</v>
      </c>
      <c r="C275" s="9" t="s">
        <v>1273</v>
      </c>
      <c r="D275" s="181"/>
      <c r="E275" s="7" t="s">
        <v>1271</v>
      </c>
      <c r="F275" s="151" t="s">
        <v>1267</v>
      </c>
      <c r="G275" s="37">
        <v>-1322044.69</v>
      </c>
      <c r="H275" s="83" t="s">
        <v>632</v>
      </c>
      <c r="I275" s="105" t="s">
        <v>538</v>
      </c>
      <c r="J275" s="81" t="s">
        <v>539</v>
      </c>
      <c r="K275" s="81" t="s">
        <v>306</v>
      </c>
      <c r="L275" s="81"/>
      <c r="M275" s="81"/>
      <c r="N275" s="81"/>
      <c r="O275" s="81"/>
      <c r="P275" s="81"/>
      <c r="Q275" s="95" t="s">
        <v>1274</v>
      </c>
    </row>
    <row r="276" spans="1:17" ht="33" hidden="1" customHeight="1" x14ac:dyDescent="0.3">
      <c r="A276" s="88">
        <v>425</v>
      </c>
      <c r="B276" s="181" t="s">
        <v>1314</v>
      </c>
      <c r="C276" s="9" t="s">
        <v>1361</v>
      </c>
      <c r="D276" s="181"/>
      <c r="E276" s="7" t="s">
        <v>1315</v>
      </c>
      <c r="F276" s="151" t="s">
        <v>1017</v>
      </c>
      <c r="G276" s="37">
        <v>60.66</v>
      </c>
      <c r="H276" s="83" t="s">
        <v>501</v>
      </c>
      <c r="I276" s="105" t="s">
        <v>538</v>
      </c>
      <c r="J276" s="81" t="s">
        <v>539</v>
      </c>
      <c r="K276" s="81" t="s">
        <v>306</v>
      </c>
      <c r="L276" s="81"/>
      <c r="M276" s="81"/>
      <c r="N276" s="81"/>
      <c r="O276" s="81"/>
      <c r="P276" s="81"/>
      <c r="Q276" s="95" t="s">
        <v>1482</v>
      </c>
    </row>
    <row r="277" spans="1:17" ht="33" hidden="1" customHeight="1" x14ac:dyDescent="0.3">
      <c r="A277" s="86">
        <v>426</v>
      </c>
      <c r="B277" s="181" t="s">
        <v>1314</v>
      </c>
      <c r="C277" s="9" t="s">
        <v>1361</v>
      </c>
      <c r="D277" s="181" t="str">
        <f>B277</f>
        <v>18 02 2024</v>
      </c>
      <c r="E277" s="7" t="s">
        <v>1315</v>
      </c>
      <c r="F277" s="151" t="s">
        <v>1135</v>
      </c>
      <c r="G277" s="37">
        <v>60.66</v>
      </c>
      <c r="H277" s="83" t="s">
        <v>501</v>
      </c>
      <c r="I277" s="105" t="s">
        <v>538</v>
      </c>
      <c r="J277" s="81" t="s">
        <v>539</v>
      </c>
      <c r="K277" s="81" t="s">
        <v>306</v>
      </c>
      <c r="L277" s="81"/>
      <c r="M277" s="81"/>
      <c r="N277" s="81"/>
      <c r="O277" s="81" t="s">
        <v>306</v>
      </c>
      <c r="P277" s="81"/>
      <c r="Q277" s="95" t="s">
        <v>1483</v>
      </c>
    </row>
    <row r="278" spans="1:17" ht="33" hidden="1" customHeight="1" x14ac:dyDescent="0.3">
      <c r="A278" s="88">
        <v>427</v>
      </c>
      <c r="B278" s="181" t="s">
        <v>1317</v>
      </c>
      <c r="C278" s="9" t="s">
        <v>1361</v>
      </c>
      <c r="D278" s="181"/>
      <c r="E278" s="7" t="s">
        <v>1318</v>
      </c>
      <c r="F278" s="151" t="s">
        <v>1017</v>
      </c>
      <c r="G278" s="37">
        <v>126.49</v>
      </c>
      <c r="H278" s="83" t="s">
        <v>501</v>
      </c>
      <c r="I278" s="105" t="s">
        <v>538</v>
      </c>
      <c r="J278" s="81" t="s">
        <v>539</v>
      </c>
      <c r="K278" s="81" t="s">
        <v>306</v>
      </c>
      <c r="L278" s="81"/>
      <c r="M278" s="81"/>
      <c r="N278" s="81"/>
      <c r="O278" s="81"/>
      <c r="P278" s="81"/>
      <c r="Q278" s="95" t="s">
        <v>1482</v>
      </c>
    </row>
    <row r="279" spans="1:17" ht="33" hidden="1" customHeight="1" x14ac:dyDescent="0.3">
      <c r="A279" s="86">
        <v>428</v>
      </c>
      <c r="B279" s="181" t="s">
        <v>1317</v>
      </c>
      <c r="C279" s="9" t="s">
        <v>1361</v>
      </c>
      <c r="D279" s="181"/>
      <c r="E279" s="7" t="s">
        <v>1319</v>
      </c>
      <c r="F279" s="151" t="s">
        <v>1017</v>
      </c>
      <c r="G279" s="37">
        <v>106.68</v>
      </c>
      <c r="H279" s="83" t="s">
        <v>501</v>
      </c>
      <c r="I279" s="105" t="s">
        <v>538</v>
      </c>
      <c r="J279" s="81" t="s">
        <v>539</v>
      </c>
      <c r="K279" s="81" t="s">
        <v>306</v>
      </c>
      <c r="L279" s="81"/>
      <c r="M279" s="81"/>
      <c r="N279" s="81"/>
      <c r="O279" s="81"/>
      <c r="P279" s="81"/>
      <c r="Q279" s="95" t="s">
        <v>1482</v>
      </c>
    </row>
    <row r="280" spans="1:17" ht="33" hidden="1" customHeight="1" x14ac:dyDescent="0.3">
      <c r="A280" s="88">
        <v>429</v>
      </c>
      <c r="B280" s="181" t="s">
        <v>1317</v>
      </c>
      <c r="C280" s="9" t="s">
        <v>1361</v>
      </c>
      <c r="D280" s="181"/>
      <c r="E280" s="7" t="s">
        <v>1320</v>
      </c>
      <c r="F280" s="151" t="s">
        <v>1017</v>
      </c>
      <c r="G280" s="37">
        <v>235.29</v>
      </c>
      <c r="H280" s="83" t="s">
        <v>501</v>
      </c>
      <c r="I280" s="105" t="s">
        <v>538</v>
      </c>
      <c r="J280" s="81" t="s">
        <v>539</v>
      </c>
      <c r="K280" s="81" t="s">
        <v>306</v>
      </c>
      <c r="L280" s="81"/>
      <c r="M280" s="81"/>
      <c r="N280" s="81"/>
      <c r="O280" s="81"/>
      <c r="P280" s="81"/>
      <c r="Q280" s="95" t="s">
        <v>1482</v>
      </c>
    </row>
    <row r="281" spans="1:17" ht="33" hidden="1" customHeight="1" x14ac:dyDescent="0.3">
      <c r="A281" s="86">
        <v>430</v>
      </c>
      <c r="B281" s="181" t="s">
        <v>1317</v>
      </c>
      <c r="C281" s="9" t="s">
        <v>1361</v>
      </c>
      <c r="D281" s="181"/>
      <c r="E281" s="7" t="s">
        <v>1321</v>
      </c>
      <c r="F281" s="151" t="s">
        <v>1017</v>
      </c>
      <c r="G281" s="37">
        <v>181.26</v>
      </c>
      <c r="H281" s="83" t="s">
        <v>501</v>
      </c>
      <c r="I281" s="105" t="s">
        <v>538</v>
      </c>
      <c r="J281" s="81" t="s">
        <v>539</v>
      </c>
      <c r="K281" s="81" t="s">
        <v>306</v>
      </c>
      <c r="L281" s="81"/>
      <c r="M281" s="81"/>
      <c r="N281" s="81"/>
      <c r="O281" s="81"/>
      <c r="P281" s="81"/>
      <c r="Q281" s="95" t="s">
        <v>1482</v>
      </c>
    </row>
    <row r="282" spans="1:17" ht="33" hidden="1" customHeight="1" x14ac:dyDescent="0.3">
      <c r="A282" s="88">
        <v>431</v>
      </c>
      <c r="B282" s="181" t="s">
        <v>1317</v>
      </c>
      <c r="C282" s="9" t="s">
        <v>1361</v>
      </c>
      <c r="D282" s="181"/>
      <c r="E282" s="7" t="s">
        <v>1322</v>
      </c>
      <c r="F282" s="151" t="s">
        <v>1017</v>
      </c>
      <c r="G282" s="37">
        <v>247.68</v>
      </c>
      <c r="H282" s="83" t="s">
        <v>501</v>
      </c>
      <c r="I282" s="105" t="s">
        <v>538</v>
      </c>
      <c r="J282" s="81" t="s">
        <v>539</v>
      </c>
      <c r="K282" s="81" t="s">
        <v>306</v>
      </c>
      <c r="L282" s="81"/>
      <c r="M282" s="81"/>
      <c r="N282" s="81"/>
      <c r="O282" s="81"/>
      <c r="P282" s="81"/>
      <c r="Q282" s="95" t="s">
        <v>1482</v>
      </c>
    </row>
    <row r="283" spans="1:17" ht="33" hidden="1" customHeight="1" x14ac:dyDescent="0.3">
      <c r="A283" s="86">
        <v>432</v>
      </c>
      <c r="B283" s="181" t="s">
        <v>1317</v>
      </c>
      <c r="C283" s="9" t="s">
        <v>1361</v>
      </c>
      <c r="D283" s="181"/>
      <c r="E283" s="7" t="s">
        <v>1323</v>
      </c>
      <c r="F283" s="151" t="s">
        <v>1017</v>
      </c>
      <c r="G283" s="37">
        <v>99.54</v>
      </c>
      <c r="H283" s="83" t="s">
        <v>501</v>
      </c>
      <c r="I283" s="105" t="s">
        <v>538</v>
      </c>
      <c r="J283" s="81" t="s">
        <v>539</v>
      </c>
      <c r="K283" s="81" t="s">
        <v>306</v>
      </c>
      <c r="L283" s="81"/>
      <c r="M283" s="81"/>
      <c r="N283" s="81"/>
      <c r="O283" s="81"/>
      <c r="P283" s="81"/>
      <c r="Q283" s="95" t="s">
        <v>1482</v>
      </c>
    </row>
    <row r="284" spans="1:17" ht="33" hidden="1" customHeight="1" x14ac:dyDescent="0.3">
      <c r="A284" s="88">
        <v>433</v>
      </c>
      <c r="B284" s="181" t="s">
        <v>1324</v>
      </c>
      <c r="C284" s="9" t="s">
        <v>1361</v>
      </c>
      <c r="D284" s="181"/>
      <c r="E284" s="7" t="s">
        <v>1325</v>
      </c>
      <c r="F284" s="151" t="s">
        <v>1017</v>
      </c>
      <c r="G284" s="37">
        <v>48.14</v>
      </c>
      <c r="H284" s="83" t="s">
        <v>501</v>
      </c>
      <c r="I284" s="105" t="s">
        <v>538</v>
      </c>
      <c r="J284" s="81" t="s">
        <v>539</v>
      </c>
      <c r="K284" s="81" t="s">
        <v>306</v>
      </c>
      <c r="L284" s="81"/>
      <c r="M284" s="81"/>
      <c r="N284" s="81"/>
      <c r="O284" s="81"/>
      <c r="P284" s="81"/>
      <c r="Q284" s="95" t="s">
        <v>1482</v>
      </c>
    </row>
    <row r="285" spans="1:17" ht="33" hidden="1" customHeight="1" x14ac:dyDescent="0.3">
      <c r="A285" s="86">
        <v>434</v>
      </c>
      <c r="B285" s="181" t="s">
        <v>1324</v>
      </c>
      <c r="C285" s="9" t="s">
        <v>1361</v>
      </c>
      <c r="D285" s="181"/>
      <c r="E285" s="7" t="s">
        <v>1326</v>
      </c>
      <c r="F285" s="151" t="s">
        <v>1017</v>
      </c>
      <c r="G285" s="37">
        <v>337.66</v>
      </c>
      <c r="H285" s="83" t="s">
        <v>501</v>
      </c>
      <c r="I285" s="105" t="s">
        <v>538</v>
      </c>
      <c r="J285" s="81" t="s">
        <v>539</v>
      </c>
      <c r="K285" s="81" t="s">
        <v>306</v>
      </c>
      <c r="L285" s="81"/>
      <c r="M285" s="81"/>
      <c r="N285" s="81"/>
      <c r="O285" s="81"/>
      <c r="P285" s="81"/>
      <c r="Q285" s="95" t="s">
        <v>1482</v>
      </c>
    </row>
    <row r="286" spans="1:17" ht="33" hidden="1" customHeight="1" x14ac:dyDescent="0.3">
      <c r="A286" s="88">
        <v>435</v>
      </c>
      <c r="B286" s="181" t="s">
        <v>1324</v>
      </c>
      <c r="C286" s="9" t="s">
        <v>1361</v>
      </c>
      <c r="D286" s="181"/>
      <c r="E286" s="7" t="s">
        <v>1327</v>
      </c>
      <c r="F286" s="151" t="s">
        <v>1017</v>
      </c>
      <c r="G286" s="37">
        <v>313.43</v>
      </c>
      <c r="H286" s="83" t="s">
        <v>501</v>
      </c>
      <c r="I286" s="105" t="s">
        <v>538</v>
      </c>
      <c r="J286" s="81" t="s">
        <v>539</v>
      </c>
      <c r="K286" s="81" t="s">
        <v>306</v>
      </c>
      <c r="L286" s="81"/>
      <c r="M286" s="81"/>
      <c r="N286" s="81"/>
      <c r="O286" s="81"/>
      <c r="P286" s="81"/>
      <c r="Q286" s="95" t="s">
        <v>1482</v>
      </c>
    </row>
    <row r="287" spans="1:17" ht="33" hidden="1" customHeight="1" x14ac:dyDescent="0.3">
      <c r="A287" s="86">
        <v>436</v>
      </c>
      <c r="B287" s="181" t="s">
        <v>1324</v>
      </c>
      <c r="C287" s="9" t="s">
        <v>1361</v>
      </c>
      <c r="D287" s="181"/>
      <c r="E287" s="7" t="s">
        <v>1328</v>
      </c>
      <c r="F287" s="151" t="s">
        <v>1017</v>
      </c>
      <c r="G287" s="37">
        <v>65.05</v>
      </c>
      <c r="H287" s="83" t="s">
        <v>501</v>
      </c>
      <c r="I287" s="105" t="s">
        <v>538</v>
      </c>
      <c r="J287" s="81" t="s">
        <v>539</v>
      </c>
      <c r="K287" s="81" t="s">
        <v>306</v>
      </c>
      <c r="L287" s="81"/>
      <c r="M287" s="81"/>
      <c r="N287" s="81"/>
      <c r="O287" s="81"/>
      <c r="P287" s="81"/>
      <c r="Q287" s="95" t="s">
        <v>1482</v>
      </c>
    </row>
    <row r="288" spans="1:17" ht="33" hidden="1" customHeight="1" x14ac:dyDescent="0.3">
      <c r="A288" s="88">
        <v>437</v>
      </c>
      <c r="B288" s="181" t="s">
        <v>1324</v>
      </c>
      <c r="C288" s="9" t="s">
        <v>1361</v>
      </c>
      <c r="D288" s="181"/>
      <c r="E288" s="7" t="s">
        <v>1329</v>
      </c>
      <c r="F288" s="151" t="s">
        <v>1017</v>
      </c>
      <c r="G288" s="37">
        <v>149.26</v>
      </c>
      <c r="H288" s="83" t="s">
        <v>501</v>
      </c>
      <c r="I288" s="105" t="s">
        <v>538</v>
      </c>
      <c r="J288" s="81" t="s">
        <v>539</v>
      </c>
      <c r="K288" s="81" t="s">
        <v>306</v>
      </c>
      <c r="L288" s="81"/>
      <c r="M288" s="81"/>
      <c r="N288" s="81"/>
      <c r="O288" s="81"/>
      <c r="P288" s="81"/>
      <c r="Q288" s="95" t="s">
        <v>1482</v>
      </c>
    </row>
    <row r="289" spans="1:17" ht="33" hidden="1" customHeight="1" x14ac:dyDescent="0.3">
      <c r="A289" s="86">
        <v>438</v>
      </c>
      <c r="B289" s="181" t="s">
        <v>1324</v>
      </c>
      <c r="C289" s="9" t="s">
        <v>1361</v>
      </c>
      <c r="D289" s="181"/>
      <c r="E289" s="7" t="s">
        <v>1330</v>
      </c>
      <c r="F289" s="151" t="s">
        <v>1017</v>
      </c>
      <c r="G289" s="37">
        <v>47.44</v>
      </c>
      <c r="H289" s="83" t="s">
        <v>501</v>
      </c>
      <c r="I289" s="105" t="s">
        <v>538</v>
      </c>
      <c r="J289" s="81" t="s">
        <v>539</v>
      </c>
      <c r="K289" s="81" t="s">
        <v>306</v>
      </c>
      <c r="L289" s="81"/>
      <c r="M289" s="81"/>
      <c r="N289" s="81"/>
      <c r="O289" s="81"/>
      <c r="P289" s="81"/>
      <c r="Q289" s="95" t="s">
        <v>1482</v>
      </c>
    </row>
    <row r="290" spans="1:17" ht="33" hidden="1" customHeight="1" x14ac:dyDescent="0.3">
      <c r="A290" s="88">
        <v>439</v>
      </c>
      <c r="B290" s="181" t="s">
        <v>1324</v>
      </c>
      <c r="C290" s="9" t="s">
        <v>1361</v>
      </c>
      <c r="D290" s="181"/>
      <c r="E290" s="7" t="s">
        <v>1331</v>
      </c>
      <c r="F290" s="151" t="s">
        <v>1017</v>
      </c>
      <c r="G290" s="37">
        <v>6.92</v>
      </c>
      <c r="H290" s="83" t="s">
        <v>501</v>
      </c>
      <c r="I290" s="105" t="s">
        <v>538</v>
      </c>
      <c r="J290" s="81" t="s">
        <v>539</v>
      </c>
      <c r="K290" s="81" t="s">
        <v>306</v>
      </c>
      <c r="L290" s="81"/>
      <c r="M290" s="81"/>
      <c r="N290" s="81"/>
      <c r="O290" s="81"/>
      <c r="P290" s="81"/>
      <c r="Q290" s="95" t="s">
        <v>1482</v>
      </c>
    </row>
    <row r="291" spans="1:17" ht="33" hidden="1" customHeight="1" x14ac:dyDescent="0.3">
      <c r="A291" s="86">
        <v>440</v>
      </c>
      <c r="B291" s="181" t="s">
        <v>1332</v>
      </c>
      <c r="C291" s="9" t="s">
        <v>1361</v>
      </c>
      <c r="D291" s="181"/>
      <c r="E291" s="7" t="s">
        <v>1333</v>
      </c>
      <c r="F291" s="151" t="s">
        <v>1017</v>
      </c>
      <c r="G291" s="37">
        <v>248.26</v>
      </c>
      <c r="H291" s="83" t="s">
        <v>501</v>
      </c>
      <c r="I291" s="105" t="s">
        <v>538</v>
      </c>
      <c r="J291" s="81" t="s">
        <v>539</v>
      </c>
      <c r="K291" s="81" t="s">
        <v>306</v>
      </c>
      <c r="L291" s="81"/>
      <c r="M291" s="81"/>
      <c r="N291" s="81"/>
      <c r="O291" s="81"/>
      <c r="P291" s="81"/>
      <c r="Q291" s="95" t="s">
        <v>1482</v>
      </c>
    </row>
    <row r="292" spans="1:17" ht="33" hidden="1" customHeight="1" x14ac:dyDescent="0.3">
      <c r="A292" s="88">
        <v>441</v>
      </c>
      <c r="B292" s="181" t="s">
        <v>1332</v>
      </c>
      <c r="C292" s="9" t="s">
        <v>1361</v>
      </c>
      <c r="D292" s="181"/>
      <c r="E292" s="7" t="s">
        <v>1334</v>
      </c>
      <c r="F292" s="151" t="s">
        <v>1017</v>
      </c>
      <c r="G292" s="37">
        <v>245.73</v>
      </c>
      <c r="H292" s="83" t="s">
        <v>501</v>
      </c>
      <c r="I292" s="105" t="s">
        <v>538</v>
      </c>
      <c r="J292" s="81" t="s">
        <v>539</v>
      </c>
      <c r="K292" s="81" t="s">
        <v>306</v>
      </c>
      <c r="L292" s="81"/>
      <c r="M292" s="81"/>
      <c r="N292" s="81"/>
      <c r="O292" s="81"/>
      <c r="P292" s="81"/>
      <c r="Q292" s="95" t="s">
        <v>1482</v>
      </c>
    </row>
    <row r="293" spans="1:17" ht="33" hidden="1" customHeight="1" x14ac:dyDescent="0.3">
      <c r="A293" s="86">
        <v>442</v>
      </c>
      <c r="B293" s="181" t="s">
        <v>1332</v>
      </c>
      <c r="C293" s="9" t="s">
        <v>1361</v>
      </c>
      <c r="D293" s="181"/>
      <c r="E293" s="7" t="s">
        <v>1335</v>
      </c>
      <c r="F293" s="151" t="s">
        <v>1017</v>
      </c>
      <c r="G293" s="37">
        <v>55.79</v>
      </c>
      <c r="H293" s="83" t="s">
        <v>501</v>
      </c>
      <c r="I293" s="105" t="s">
        <v>538</v>
      </c>
      <c r="J293" s="81" t="s">
        <v>539</v>
      </c>
      <c r="K293" s="81" t="s">
        <v>306</v>
      </c>
      <c r="L293" s="81"/>
      <c r="M293" s="81"/>
      <c r="N293" s="81"/>
      <c r="O293" s="81"/>
      <c r="P293" s="81"/>
      <c r="Q293" s="95" t="s">
        <v>1482</v>
      </c>
    </row>
    <row r="294" spans="1:17" ht="33" hidden="1" customHeight="1" x14ac:dyDescent="0.3">
      <c r="A294" s="88">
        <v>443</v>
      </c>
      <c r="B294" s="181" t="s">
        <v>1336</v>
      </c>
      <c r="C294" s="9" t="s">
        <v>1361</v>
      </c>
      <c r="D294" s="181"/>
      <c r="E294" s="7" t="s">
        <v>1337</v>
      </c>
      <c r="F294" s="151" t="s">
        <v>1017</v>
      </c>
      <c r="G294" s="37">
        <v>54.91</v>
      </c>
      <c r="H294" s="83" t="s">
        <v>501</v>
      </c>
      <c r="I294" s="105" t="s">
        <v>538</v>
      </c>
      <c r="J294" s="81" t="s">
        <v>539</v>
      </c>
      <c r="K294" s="81" t="s">
        <v>306</v>
      </c>
      <c r="L294" s="81"/>
      <c r="M294" s="81"/>
      <c r="N294" s="81"/>
      <c r="O294" s="81"/>
      <c r="P294" s="81"/>
      <c r="Q294" s="95" t="s">
        <v>1482</v>
      </c>
    </row>
    <row r="295" spans="1:17" ht="33" hidden="1" customHeight="1" x14ac:dyDescent="0.3">
      <c r="A295" s="86">
        <v>444</v>
      </c>
      <c r="B295" s="181" t="s">
        <v>1336</v>
      </c>
      <c r="C295" s="9" t="s">
        <v>1361</v>
      </c>
      <c r="D295" s="181"/>
      <c r="E295" s="7" t="s">
        <v>1338</v>
      </c>
      <c r="F295" s="151" t="s">
        <v>1017</v>
      </c>
      <c r="G295" s="37">
        <v>69.72</v>
      </c>
      <c r="H295" s="83" t="s">
        <v>501</v>
      </c>
      <c r="I295" s="105" t="s">
        <v>538</v>
      </c>
      <c r="J295" s="81" t="s">
        <v>539</v>
      </c>
      <c r="K295" s="81" t="s">
        <v>306</v>
      </c>
      <c r="L295" s="81"/>
      <c r="M295" s="81"/>
      <c r="N295" s="81"/>
      <c r="O295" s="81"/>
      <c r="P295" s="81"/>
      <c r="Q295" s="95" t="s">
        <v>1482</v>
      </c>
    </row>
    <row r="296" spans="1:17" ht="33" hidden="1" customHeight="1" x14ac:dyDescent="0.3">
      <c r="A296" s="88">
        <v>445</v>
      </c>
      <c r="B296" s="181" t="s">
        <v>1339</v>
      </c>
      <c r="C296" s="9" t="s">
        <v>1361</v>
      </c>
      <c r="D296" s="181"/>
      <c r="E296" s="7" t="s">
        <v>1340</v>
      </c>
      <c r="F296" s="151" t="s">
        <v>1017</v>
      </c>
      <c r="G296" s="37">
        <v>110.82</v>
      </c>
      <c r="H296" s="83" t="s">
        <v>501</v>
      </c>
      <c r="I296" s="105" t="s">
        <v>538</v>
      </c>
      <c r="J296" s="81" t="s">
        <v>539</v>
      </c>
      <c r="K296" s="81" t="s">
        <v>306</v>
      </c>
      <c r="L296" s="81"/>
      <c r="M296" s="81"/>
      <c r="N296" s="81"/>
      <c r="O296" s="81"/>
      <c r="P296" s="81"/>
      <c r="Q296" s="95" t="s">
        <v>1482</v>
      </c>
    </row>
    <row r="297" spans="1:17" ht="33" hidden="1" customHeight="1" x14ac:dyDescent="0.3">
      <c r="A297" s="86">
        <v>446</v>
      </c>
      <c r="B297" s="181" t="s">
        <v>1339</v>
      </c>
      <c r="C297" s="9" t="s">
        <v>1361</v>
      </c>
      <c r="D297" s="181"/>
      <c r="E297" s="7" t="s">
        <v>1341</v>
      </c>
      <c r="F297" s="151" t="s">
        <v>1017</v>
      </c>
      <c r="G297" s="37">
        <v>81.08</v>
      </c>
      <c r="H297" s="83" t="s">
        <v>501</v>
      </c>
      <c r="I297" s="105" t="s">
        <v>538</v>
      </c>
      <c r="J297" s="81" t="s">
        <v>539</v>
      </c>
      <c r="K297" s="81" t="s">
        <v>306</v>
      </c>
      <c r="L297" s="81"/>
      <c r="M297" s="81"/>
      <c r="N297" s="81"/>
      <c r="O297" s="81"/>
      <c r="P297" s="81"/>
      <c r="Q297" s="95" t="s">
        <v>1482</v>
      </c>
    </row>
    <row r="298" spans="1:17" ht="33" hidden="1" customHeight="1" x14ac:dyDescent="0.3">
      <c r="A298" s="88">
        <v>447</v>
      </c>
      <c r="B298" s="181" t="s">
        <v>1339</v>
      </c>
      <c r="C298" s="9" t="s">
        <v>1361</v>
      </c>
      <c r="D298" s="181"/>
      <c r="E298" s="7" t="s">
        <v>1342</v>
      </c>
      <c r="F298" s="151" t="s">
        <v>1017</v>
      </c>
      <c r="G298" s="37">
        <v>67.66</v>
      </c>
      <c r="H298" s="83" t="s">
        <v>501</v>
      </c>
      <c r="I298" s="105" t="s">
        <v>538</v>
      </c>
      <c r="J298" s="81" t="s">
        <v>539</v>
      </c>
      <c r="K298" s="81" t="s">
        <v>306</v>
      </c>
      <c r="L298" s="81"/>
      <c r="M298" s="81"/>
      <c r="N298" s="81"/>
      <c r="O298" s="81"/>
      <c r="P298" s="81"/>
      <c r="Q298" s="95" t="s">
        <v>1482</v>
      </c>
    </row>
    <row r="299" spans="1:17" ht="33" hidden="1" customHeight="1" x14ac:dyDescent="0.3">
      <c r="A299" s="86">
        <v>448</v>
      </c>
      <c r="B299" s="181" t="s">
        <v>1339</v>
      </c>
      <c r="C299" s="9" t="s">
        <v>1361</v>
      </c>
      <c r="D299" s="181"/>
      <c r="E299" s="7" t="s">
        <v>1343</v>
      </c>
      <c r="F299" s="151" t="s">
        <v>1017</v>
      </c>
      <c r="G299" s="37">
        <v>59.51</v>
      </c>
      <c r="H299" s="83" t="s">
        <v>501</v>
      </c>
      <c r="I299" s="105" t="s">
        <v>538</v>
      </c>
      <c r="J299" s="81" t="s">
        <v>539</v>
      </c>
      <c r="K299" s="81" t="s">
        <v>306</v>
      </c>
      <c r="L299" s="81"/>
      <c r="M299" s="81"/>
      <c r="N299" s="81"/>
      <c r="O299" s="81"/>
      <c r="P299" s="81"/>
      <c r="Q299" s="95" t="s">
        <v>1482</v>
      </c>
    </row>
    <row r="300" spans="1:17" ht="33" hidden="1" customHeight="1" x14ac:dyDescent="0.3">
      <c r="A300" s="88">
        <v>449</v>
      </c>
      <c r="B300" s="181" t="s">
        <v>1339</v>
      </c>
      <c r="C300" s="9" t="s">
        <v>1361</v>
      </c>
      <c r="D300" s="181"/>
      <c r="E300" s="7" t="s">
        <v>1344</v>
      </c>
      <c r="F300" s="151" t="s">
        <v>1017</v>
      </c>
      <c r="G300" s="37">
        <v>135.43</v>
      </c>
      <c r="H300" s="83" t="s">
        <v>501</v>
      </c>
      <c r="I300" s="105" t="s">
        <v>538</v>
      </c>
      <c r="J300" s="81" t="s">
        <v>539</v>
      </c>
      <c r="K300" s="81" t="s">
        <v>306</v>
      </c>
      <c r="L300" s="81"/>
      <c r="M300" s="81"/>
      <c r="N300" s="81"/>
      <c r="O300" s="81"/>
      <c r="P300" s="81"/>
      <c r="Q300" s="95" t="s">
        <v>1482</v>
      </c>
    </row>
    <row r="301" spans="1:17" ht="33" hidden="1" customHeight="1" x14ac:dyDescent="0.3">
      <c r="A301" s="86">
        <v>450</v>
      </c>
      <c r="B301" s="181" t="s">
        <v>1339</v>
      </c>
      <c r="C301" s="9" t="s">
        <v>1361</v>
      </c>
      <c r="D301" s="181"/>
      <c r="E301" s="7" t="s">
        <v>1345</v>
      </c>
      <c r="F301" s="151" t="s">
        <v>1017</v>
      </c>
      <c r="G301" s="37">
        <v>17.3</v>
      </c>
      <c r="H301" s="83" t="s">
        <v>501</v>
      </c>
      <c r="I301" s="105" t="s">
        <v>538</v>
      </c>
      <c r="J301" s="81" t="s">
        <v>539</v>
      </c>
      <c r="K301" s="81" t="s">
        <v>306</v>
      </c>
      <c r="L301" s="81"/>
      <c r="M301" s="81"/>
      <c r="N301" s="81"/>
      <c r="O301" s="81"/>
      <c r="P301" s="81"/>
      <c r="Q301" s="95" t="s">
        <v>1482</v>
      </c>
    </row>
    <row r="302" spans="1:17" ht="33" hidden="1" customHeight="1" x14ac:dyDescent="0.3">
      <c r="A302" s="88">
        <v>451</v>
      </c>
      <c r="B302" s="181" t="s">
        <v>1339</v>
      </c>
      <c r="C302" s="9" t="s">
        <v>1361</v>
      </c>
      <c r="D302" s="181"/>
      <c r="E302" s="7" t="s">
        <v>1346</v>
      </c>
      <c r="F302" s="151" t="s">
        <v>1017</v>
      </c>
      <c r="G302" s="37">
        <v>100.34</v>
      </c>
      <c r="H302" s="83" t="s">
        <v>501</v>
      </c>
      <c r="I302" s="105" t="s">
        <v>538</v>
      </c>
      <c r="J302" s="81" t="s">
        <v>539</v>
      </c>
      <c r="K302" s="81" t="s">
        <v>306</v>
      </c>
      <c r="L302" s="81"/>
      <c r="M302" s="81"/>
      <c r="N302" s="81"/>
      <c r="O302" s="81"/>
      <c r="P302" s="81"/>
      <c r="Q302" s="95" t="s">
        <v>1482</v>
      </c>
    </row>
    <row r="303" spans="1:17" ht="33" hidden="1" customHeight="1" x14ac:dyDescent="0.3">
      <c r="A303" s="86">
        <v>452</v>
      </c>
      <c r="B303" s="181" t="s">
        <v>1339</v>
      </c>
      <c r="C303" s="9" t="s">
        <v>1361</v>
      </c>
      <c r="D303" s="181"/>
      <c r="E303" s="7" t="s">
        <v>1347</v>
      </c>
      <c r="F303" s="151" t="s">
        <v>1017</v>
      </c>
      <c r="G303" s="37">
        <v>76.53</v>
      </c>
      <c r="H303" s="83" t="s">
        <v>501</v>
      </c>
      <c r="I303" s="105" t="s">
        <v>538</v>
      </c>
      <c r="J303" s="81" t="s">
        <v>539</v>
      </c>
      <c r="K303" s="81" t="s">
        <v>306</v>
      </c>
      <c r="L303" s="81"/>
      <c r="M303" s="81"/>
      <c r="N303" s="81"/>
      <c r="O303" s="81"/>
      <c r="P303" s="81"/>
      <c r="Q303" s="95" t="s">
        <v>1482</v>
      </c>
    </row>
    <row r="304" spans="1:17" ht="33" hidden="1" customHeight="1" x14ac:dyDescent="0.3">
      <c r="A304" s="88">
        <v>453</v>
      </c>
      <c r="B304" s="181" t="s">
        <v>1339</v>
      </c>
      <c r="C304" s="9" t="s">
        <v>1361</v>
      </c>
      <c r="D304" s="181"/>
      <c r="E304" s="7" t="s">
        <v>1348</v>
      </c>
      <c r="F304" s="151" t="s">
        <v>1017</v>
      </c>
      <c r="G304" s="37">
        <v>106.39</v>
      </c>
      <c r="H304" s="83" t="s">
        <v>501</v>
      </c>
      <c r="I304" s="105" t="s">
        <v>538</v>
      </c>
      <c r="J304" s="81" t="s">
        <v>539</v>
      </c>
      <c r="K304" s="81" t="s">
        <v>306</v>
      </c>
      <c r="L304" s="81"/>
      <c r="M304" s="81"/>
      <c r="N304" s="81"/>
      <c r="O304" s="81"/>
      <c r="P304" s="81"/>
      <c r="Q304" s="95" t="s">
        <v>1482</v>
      </c>
    </row>
    <row r="305" spans="1:17" ht="33" hidden="1" customHeight="1" x14ac:dyDescent="0.3">
      <c r="A305" s="86">
        <v>454</v>
      </c>
      <c r="B305" s="181" t="s">
        <v>1349</v>
      </c>
      <c r="C305" s="9" t="s">
        <v>1361</v>
      </c>
      <c r="D305" s="181"/>
      <c r="E305" s="7" t="s">
        <v>1350</v>
      </c>
      <c r="F305" s="151" t="s">
        <v>1017</v>
      </c>
      <c r="G305" s="37">
        <v>30.57</v>
      </c>
      <c r="H305" s="83" t="s">
        <v>501</v>
      </c>
      <c r="I305" s="105" t="s">
        <v>538</v>
      </c>
      <c r="J305" s="81" t="s">
        <v>539</v>
      </c>
      <c r="K305" s="81" t="s">
        <v>306</v>
      </c>
      <c r="L305" s="81"/>
      <c r="M305" s="81"/>
      <c r="N305" s="81"/>
      <c r="O305" s="81"/>
      <c r="P305" s="81"/>
      <c r="Q305" s="95" t="s">
        <v>1482</v>
      </c>
    </row>
    <row r="306" spans="1:17" ht="33" hidden="1" customHeight="1" x14ac:dyDescent="0.3">
      <c r="A306" s="88">
        <v>455</v>
      </c>
      <c r="B306" s="181" t="s">
        <v>1351</v>
      </c>
      <c r="C306" s="9" t="s">
        <v>1361</v>
      </c>
      <c r="D306" s="181"/>
      <c r="E306" s="7" t="s">
        <v>1352</v>
      </c>
      <c r="F306" s="151" t="s">
        <v>1017</v>
      </c>
      <c r="G306" s="37">
        <v>0.37</v>
      </c>
      <c r="H306" s="83" t="s">
        <v>501</v>
      </c>
      <c r="I306" s="105" t="s">
        <v>538</v>
      </c>
      <c r="J306" s="81" t="s">
        <v>539</v>
      </c>
      <c r="K306" s="81" t="s">
        <v>306</v>
      </c>
      <c r="L306" s="81"/>
      <c r="M306" s="81"/>
      <c r="N306" s="81"/>
      <c r="O306" s="81"/>
      <c r="P306" s="81"/>
      <c r="Q306" s="95" t="s">
        <v>1482</v>
      </c>
    </row>
    <row r="307" spans="1:17" ht="33" hidden="1" customHeight="1" x14ac:dyDescent="0.3">
      <c r="A307" s="86">
        <v>456</v>
      </c>
      <c r="B307" s="181" t="s">
        <v>1351</v>
      </c>
      <c r="C307" s="9" t="s">
        <v>1361</v>
      </c>
      <c r="D307" s="181"/>
      <c r="E307" s="7" t="s">
        <v>1353</v>
      </c>
      <c r="F307" s="151" t="s">
        <v>1017</v>
      </c>
      <c r="G307" s="37">
        <v>1.79</v>
      </c>
      <c r="H307" s="83" t="s">
        <v>501</v>
      </c>
      <c r="I307" s="105" t="s">
        <v>538</v>
      </c>
      <c r="J307" s="81" t="s">
        <v>539</v>
      </c>
      <c r="K307" s="81" t="s">
        <v>306</v>
      </c>
      <c r="L307" s="81"/>
      <c r="M307" s="81"/>
      <c r="N307" s="81"/>
      <c r="O307" s="81"/>
      <c r="P307" s="81"/>
      <c r="Q307" s="95" t="s">
        <v>1482</v>
      </c>
    </row>
    <row r="308" spans="1:17" ht="33" hidden="1" customHeight="1" x14ac:dyDescent="0.3">
      <c r="A308" s="88">
        <v>457</v>
      </c>
      <c r="B308" s="181" t="s">
        <v>1351</v>
      </c>
      <c r="C308" s="9" t="s">
        <v>1361</v>
      </c>
      <c r="D308" s="181"/>
      <c r="E308" s="7" t="s">
        <v>1354</v>
      </c>
      <c r="F308" s="151" t="s">
        <v>1017</v>
      </c>
      <c r="G308" s="37">
        <v>0.22</v>
      </c>
      <c r="H308" s="83" t="s">
        <v>501</v>
      </c>
      <c r="I308" s="105" t="s">
        <v>538</v>
      </c>
      <c r="J308" s="81" t="s">
        <v>539</v>
      </c>
      <c r="K308" s="81" t="s">
        <v>306</v>
      </c>
      <c r="L308" s="81"/>
      <c r="M308" s="81"/>
      <c r="N308" s="81"/>
      <c r="O308" s="81"/>
      <c r="P308" s="81"/>
      <c r="Q308" s="95" t="s">
        <v>1482</v>
      </c>
    </row>
    <row r="309" spans="1:17" ht="33" hidden="1" customHeight="1" x14ac:dyDescent="0.3">
      <c r="A309" s="86">
        <v>458</v>
      </c>
      <c r="B309" s="181" t="s">
        <v>1355</v>
      </c>
      <c r="C309" s="9" t="s">
        <v>1361</v>
      </c>
      <c r="D309" s="181"/>
      <c r="E309" s="7" t="s">
        <v>1356</v>
      </c>
      <c r="F309" s="151" t="s">
        <v>1017</v>
      </c>
      <c r="G309" s="37">
        <v>0.8</v>
      </c>
      <c r="H309" s="83" t="s">
        <v>501</v>
      </c>
      <c r="I309" s="105" t="s">
        <v>538</v>
      </c>
      <c r="J309" s="81" t="s">
        <v>539</v>
      </c>
      <c r="K309" s="81" t="s">
        <v>306</v>
      </c>
      <c r="L309" s="81"/>
      <c r="M309" s="81"/>
      <c r="N309" s="81"/>
      <c r="O309" s="81"/>
      <c r="P309" s="81"/>
      <c r="Q309" s="95" t="s">
        <v>1482</v>
      </c>
    </row>
    <row r="310" spans="1:17" ht="33" hidden="1" customHeight="1" x14ac:dyDescent="0.3">
      <c r="A310" s="88">
        <v>459</v>
      </c>
      <c r="B310" s="181" t="s">
        <v>1357</v>
      </c>
      <c r="C310" s="9" t="s">
        <v>1361</v>
      </c>
      <c r="D310" s="181"/>
      <c r="E310" s="7" t="s">
        <v>1358</v>
      </c>
      <c r="F310" s="151" t="s">
        <v>1017</v>
      </c>
      <c r="G310" s="37">
        <v>3.05</v>
      </c>
      <c r="H310" s="83" t="s">
        <v>501</v>
      </c>
      <c r="I310" s="105" t="s">
        <v>538</v>
      </c>
      <c r="J310" s="81" t="s">
        <v>539</v>
      </c>
      <c r="K310" s="81" t="s">
        <v>306</v>
      </c>
      <c r="L310" s="81"/>
      <c r="M310" s="81"/>
      <c r="N310" s="81"/>
      <c r="O310" s="81"/>
      <c r="P310" s="81"/>
      <c r="Q310" s="95" t="s">
        <v>1482</v>
      </c>
    </row>
    <row r="311" spans="1:17" ht="33" hidden="1" customHeight="1" x14ac:dyDescent="0.3">
      <c r="A311" s="86">
        <v>460</v>
      </c>
      <c r="B311" s="181" t="s">
        <v>1359</v>
      </c>
      <c r="C311" s="9" t="s">
        <v>1361</v>
      </c>
      <c r="D311" s="181"/>
      <c r="E311" s="7" t="s">
        <v>1360</v>
      </c>
      <c r="F311" s="151" t="s">
        <v>1131</v>
      </c>
      <c r="G311" s="37">
        <v>-60.66</v>
      </c>
      <c r="H311" s="83" t="s">
        <v>632</v>
      </c>
      <c r="I311" s="105" t="s">
        <v>538</v>
      </c>
      <c r="J311" s="81" t="s">
        <v>539</v>
      </c>
      <c r="K311" s="81" t="s">
        <v>306</v>
      </c>
      <c r="L311" s="81"/>
      <c r="M311" s="81"/>
      <c r="N311" s="81"/>
      <c r="O311" s="81"/>
      <c r="P311" s="81"/>
      <c r="Q311" s="95" t="s">
        <v>1362</v>
      </c>
    </row>
    <row r="312" spans="1:17" ht="33" hidden="1" customHeight="1" x14ac:dyDescent="0.3">
      <c r="A312" s="88">
        <v>461</v>
      </c>
      <c r="B312" s="181" t="s">
        <v>1468</v>
      </c>
      <c r="C312" s="9" t="s">
        <v>1481</v>
      </c>
      <c r="D312" s="181"/>
      <c r="E312" s="7" t="s">
        <v>1469</v>
      </c>
      <c r="F312" s="151" t="s">
        <v>631</v>
      </c>
      <c r="G312" s="37">
        <v>8.0399999999999991</v>
      </c>
      <c r="H312" s="83" t="s">
        <v>501</v>
      </c>
      <c r="I312" s="105" t="s">
        <v>538</v>
      </c>
      <c r="J312" s="81" t="s">
        <v>539</v>
      </c>
      <c r="K312" s="81" t="s">
        <v>306</v>
      </c>
      <c r="L312" s="81"/>
      <c r="M312" s="81"/>
      <c r="N312" s="81"/>
      <c r="O312" s="81"/>
      <c r="P312" s="81"/>
      <c r="Q312" s="95" t="s">
        <v>1482</v>
      </c>
    </row>
    <row r="313" spans="1:17" ht="33" hidden="1" customHeight="1" x14ac:dyDescent="0.3">
      <c r="A313" s="86">
        <v>462</v>
      </c>
      <c r="B313" s="181" t="s">
        <v>1471</v>
      </c>
      <c r="C313" s="9" t="s">
        <v>1481</v>
      </c>
      <c r="D313" s="181"/>
      <c r="E313" s="7" t="s">
        <v>1472</v>
      </c>
      <c r="F313" s="151" t="s">
        <v>631</v>
      </c>
      <c r="G313" s="37">
        <v>0.95</v>
      </c>
      <c r="H313" s="83" t="s">
        <v>501</v>
      </c>
      <c r="I313" s="105" t="s">
        <v>538</v>
      </c>
      <c r="J313" s="81" t="s">
        <v>539</v>
      </c>
      <c r="K313" s="81" t="s">
        <v>306</v>
      </c>
      <c r="L313" s="81"/>
      <c r="M313" s="81"/>
      <c r="N313" s="81"/>
      <c r="O313" s="81"/>
      <c r="P313" s="81"/>
      <c r="Q313" s="95" t="s">
        <v>1482</v>
      </c>
    </row>
    <row r="314" spans="1:17" ht="33" hidden="1" customHeight="1" x14ac:dyDescent="0.3">
      <c r="A314" s="88">
        <v>463</v>
      </c>
      <c r="B314" s="181" t="s">
        <v>1474</v>
      </c>
      <c r="C314" s="9" t="s">
        <v>1481</v>
      </c>
      <c r="D314" s="181"/>
      <c r="E314" s="7" t="s">
        <v>1475</v>
      </c>
      <c r="F314" s="151" t="s">
        <v>631</v>
      </c>
      <c r="G314" s="37">
        <v>40.299999999999997</v>
      </c>
      <c r="H314" s="83" t="s">
        <v>501</v>
      </c>
      <c r="I314" s="105" t="s">
        <v>538</v>
      </c>
      <c r="J314" s="81" t="s">
        <v>539</v>
      </c>
      <c r="K314" s="81" t="s">
        <v>306</v>
      </c>
      <c r="L314" s="81"/>
      <c r="M314" s="81"/>
      <c r="N314" s="81"/>
      <c r="O314" s="81"/>
      <c r="P314" s="81"/>
      <c r="Q314" s="95" t="s">
        <v>1482</v>
      </c>
    </row>
    <row r="315" spans="1:17" ht="33" hidden="1" customHeight="1" x14ac:dyDescent="0.3">
      <c r="A315" s="86">
        <v>464</v>
      </c>
      <c r="B315" s="181" t="s">
        <v>1477</v>
      </c>
      <c r="C315" s="9" t="s">
        <v>1481</v>
      </c>
      <c r="D315" s="181"/>
      <c r="E315" s="7" t="s">
        <v>1478</v>
      </c>
      <c r="F315" s="151" t="s">
        <v>631</v>
      </c>
      <c r="G315" s="37">
        <v>6.47</v>
      </c>
      <c r="H315" s="83" t="s">
        <v>501</v>
      </c>
      <c r="I315" s="105" t="s">
        <v>538</v>
      </c>
      <c r="J315" s="81" t="s">
        <v>539</v>
      </c>
      <c r="K315" s="81" t="s">
        <v>306</v>
      </c>
      <c r="L315" s="81"/>
      <c r="M315" s="81"/>
      <c r="N315" s="81"/>
      <c r="O315" s="81"/>
      <c r="P315" s="81"/>
      <c r="Q315" s="95" t="s">
        <v>1482</v>
      </c>
    </row>
    <row r="316" spans="1:17" ht="33" hidden="1" customHeight="1" x14ac:dyDescent="0.3">
      <c r="A316" s="88">
        <v>465</v>
      </c>
      <c r="B316" s="7" t="s">
        <v>1485</v>
      </c>
      <c r="C316" s="9" t="s">
        <v>1520</v>
      </c>
      <c r="D316" s="181" t="s">
        <v>1485</v>
      </c>
      <c r="E316" s="7" t="s">
        <v>1488</v>
      </c>
      <c r="F316" s="151" t="s">
        <v>1487</v>
      </c>
      <c r="G316" s="37">
        <v>1795.8</v>
      </c>
      <c r="H316" s="83" t="s">
        <v>501</v>
      </c>
      <c r="I316" s="105" t="s">
        <v>538</v>
      </c>
      <c r="J316" s="81" t="s">
        <v>539</v>
      </c>
      <c r="K316" s="81" t="s">
        <v>306</v>
      </c>
      <c r="L316" s="81"/>
      <c r="M316" s="81"/>
      <c r="N316" s="81"/>
      <c r="O316" s="81" t="s">
        <v>306</v>
      </c>
      <c r="P316" s="81"/>
      <c r="Q316" s="95" t="s">
        <v>1483</v>
      </c>
    </row>
    <row r="317" spans="1:17" ht="33" hidden="1" customHeight="1" x14ac:dyDescent="0.3">
      <c r="A317" s="86">
        <v>466</v>
      </c>
      <c r="B317" s="7" t="s">
        <v>1489</v>
      </c>
      <c r="C317" s="9" t="s">
        <v>1520</v>
      </c>
      <c r="D317" s="181" t="s">
        <v>1489</v>
      </c>
      <c r="E317" s="7" t="s">
        <v>1491</v>
      </c>
      <c r="F317" s="151" t="s">
        <v>1017</v>
      </c>
      <c r="G317" s="37">
        <v>5.53</v>
      </c>
      <c r="H317" s="83" t="s">
        <v>501</v>
      </c>
      <c r="I317" s="105" t="s">
        <v>538</v>
      </c>
      <c r="J317" s="81" t="s">
        <v>539</v>
      </c>
      <c r="K317" s="81" t="s">
        <v>306</v>
      </c>
      <c r="L317" s="81"/>
      <c r="M317" s="81"/>
      <c r="N317" s="81"/>
      <c r="O317" s="81" t="s">
        <v>306</v>
      </c>
      <c r="P317" s="81"/>
      <c r="Q317" s="95" t="s">
        <v>1483</v>
      </c>
    </row>
    <row r="318" spans="1:17" ht="33" hidden="1" customHeight="1" x14ac:dyDescent="0.3">
      <c r="A318" s="88">
        <v>467</v>
      </c>
      <c r="B318" s="7" t="s">
        <v>1489</v>
      </c>
      <c r="C318" s="9" t="s">
        <v>1520</v>
      </c>
      <c r="D318" s="181" t="s">
        <v>1489</v>
      </c>
      <c r="E318" s="7" t="s">
        <v>1493</v>
      </c>
      <c r="F318" s="151" t="s">
        <v>1017</v>
      </c>
      <c r="G318" s="37">
        <v>1.25</v>
      </c>
      <c r="H318" s="83" t="s">
        <v>501</v>
      </c>
      <c r="I318" s="105" t="s">
        <v>538</v>
      </c>
      <c r="J318" s="81" t="s">
        <v>539</v>
      </c>
      <c r="K318" s="81" t="s">
        <v>306</v>
      </c>
      <c r="L318" s="81"/>
      <c r="M318" s="81"/>
      <c r="N318" s="81"/>
      <c r="O318" s="81" t="s">
        <v>306</v>
      </c>
      <c r="P318" s="81"/>
      <c r="Q318" s="95" t="s">
        <v>1483</v>
      </c>
    </row>
    <row r="319" spans="1:17" ht="33" hidden="1" customHeight="1" x14ac:dyDescent="0.3">
      <c r="A319" s="86">
        <v>468</v>
      </c>
      <c r="B319" s="7" t="s">
        <v>1494</v>
      </c>
      <c r="C319" s="9" t="s">
        <v>1520</v>
      </c>
      <c r="D319" s="181"/>
      <c r="E319" s="7" t="s">
        <v>1495</v>
      </c>
      <c r="F319" s="151" t="s">
        <v>1017</v>
      </c>
      <c r="G319" s="37">
        <v>1.21</v>
      </c>
      <c r="H319" s="83" t="s">
        <v>501</v>
      </c>
      <c r="I319" s="105" t="s">
        <v>538</v>
      </c>
      <c r="J319" s="81" t="s">
        <v>539</v>
      </c>
      <c r="K319" s="81" t="s">
        <v>306</v>
      </c>
      <c r="L319" s="81"/>
      <c r="M319" s="81"/>
      <c r="N319" s="81"/>
      <c r="O319" s="81"/>
      <c r="P319" s="81"/>
      <c r="Q319" s="95" t="s">
        <v>1482</v>
      </c>
    </row>
    <row r="320" spans="1:17" ht="33" hidden="1" customHeight="1" x14ac:dyDescent="0.3">
      <c r="A320" s="88">
        <v>469</v>
      </c>
      <c r="B320" s="7" t="s">
        <v>1496</v>
      </c>
      <c r="C320" s="9" t="s">
        <v>1520</v>
      </c>
      <c r="D320" s="181"/>
      <c r="E320" s="7" t="s">
        <v>1497</v>
      </c>
      <c r="F320" s="151" t="s">
        <v>1017</v>
      </c>
      <c r="G320" s="37">
        <v>2.09</v>
      </c>
      <c r="H320" s="83" t="s">
        <v>501</v>
      </c>
      <c r="I320" s="105" t="s">
        <v>538</v>
      </c>
      <c r="J320" s="81" t="s">
        <v>539</v>
      </c>
      <c r="K320" s="81" t="s">
        <v>306</v>
      </c>
      <c r="L320" s="81"/>
      <c r="M320" s="81"/>
      <c r="N320" s="81"/>
      <c r="O320" s="81"/>
      <c r="P320" s="81"/>
      <c r="Q320" s="95" t="s">
        <v>1482</v>
      </c>
    </row>
    <row r="321" spans="1:17" ht="33" hidden="1" customHeight="1" x14ac:dyDescent="0.3">
      <c r="A321" s="86">
        <v>470</v>
      </c>
      <c r="B321" s="7" t="s">
        <v>1496</v>
      </c>
      <c r="C321" s="9" t="s">
        <v>1520</v>
      </c>
      <c r="D321" s="181"/>
      <c r="E321" s="7" t="s">
        <v>1498</v>
      </c>
      <c r="F321" s="151" t="s">
        <v>1017</v>
      </c>
      <c r="G321" s="37">
        <v>1.53</v>
      </c>
      <c r="H321" s="83" t="s">
        <v>501</v>
      </c>
      <c r="I321" s="105" t="s">
        <v>538</v>
      </c>
      <c r="J321" s="81" t="s">
        <v>539</v>
      </c>
      <c r="K321" s="81" t="s">
        <v>306</v>
      </c>
      <c r="L321" s="81"/>
      <c r="M321" s="81"/>
      <c r="N321" s="81"/>
      <c r="O321" s="81"/>
      <c r="P321" s="81"/>
      <c r="Q321" s="95" t="s">
        <v>1482</v>
      </c>
    </row>
    <row r="322" spans="1:17" ht="33" hidden="1" customHeight="1" x14ac:dyDescent="0.3">
      <c r="A322" s="88">
        <v>471</v>
      </c>
      <c r="B322" s="7" t="s">
        <v>1496</v>
      </c>
      <c r="C322" s="9" t="s">
        <v>1520</v>
      </c>
      <c r="D322" s="181"/>
      <c r="E322" s="7" t="s">
        <v>1499</v>
      </c>
      <c r="F322" s="151" t="s">
        <v>1017</v>
      </c>
      <c r="G322" s="37">
        <v>1.1200000000000001</v>
      </c>
      <c r="H322" s="83" t="s">
        <v>501</v>
      </c>
      <c r="I322" s="105" t="s">
        <v>538</v>
      </c>
      <c r="J322" s="81" t="s">
        <v>539</v>
      </c>
      <c r="K322" s="81" t="s">
        <v>306</v>
      </c>
      <c r="L322" s="81"/>
      <c r="M322" s="81"/>
      <c r="N322" s="81"/>
      <c r="O322" s="81"/>
      <c r="P322" s="81"/>
      <c r="Q322" s="95" t="s">
        <v>1482</v>
      </c>
    </row>
    <row r="323" spans="1:17" ht="33" hidden="1" customHeight="1" x14ac:dyDescent="0.3">
      <c r="A323" s="86">
        <v>472</v>
      </c>
      <c r="B323" s="7" t="s">
        <v>1496</v>
      </c>
      <c r="C323" s="9" t="s">
        <v>1520</v>
      </c>
      <c r="D323" s="181"/>
      <c r="E323" s="7" t="s">
        <v>1500</v>
      </c>
      <c r="F323" s="151" t="s">
        <v>1017</v>
      </c>
      <c r="G323" s="37">
        <v>2.5499999999999998</v>
      </c>
      <c r="H323" s="83" t="s">
        <v>501</v>
      </c>
      <c r="I323" s="105" t="s">
        <v>538</v>
      </c>
      <c r="J323" s="81" t="s">
        <v>539</v>
      </c>
      <c r="K323" s="81" t="s">
        <v>306</v>
      </c>
      <c r="L323" s="81"/>
      <c r="M323" s="81"/>
      <c r="N323" s="81"/>
      <c r="O323" s="81"/>
      <c r="P323" s="81"/>
      <c r="Q323" s="95" t="s">
        <v>1482</v>
      </c>
    </row>
    <row r="324" spans="1:17" ht="33" hidden="1" customHeight="1" x14ac:dyDescent="0.3">
      <c r="A324" s="88">
        <v>473</v>
      </c>
      <c r="B324" s="7" t="s">
        <v>1496</v>
      </c>
      <c r="C324" s="9" t="s">
        <v>1520</v>
      </c>
      <c r="D324" s="181"/>
      <c r="E324" s="7" t="s">
        <v>1501</v>
      </c>
      <c r="F324" s="151" t="s">
        <v>1017</v>
      </c>
      <c r="G324" s="37">
        <v>1.89</v>
      </c>
      <c r="H324" s="83" t="s">
        <v>501</v>
      </c>
      <c r="I324" s="105" t="s">
        <v>538</v>
      </c>
      <c r="J324" s="81" t="s">
        <v>539</v>
      </c>
      <c r="K324" s="81" t="s">
        <v>306</v>
      </c>
      <c r="L324" s="81"/>
      <c r="M324" s="81"/>
      <c r="N324" s="81"/>
      <c r="O324" s="81"/>
      <c r="P324" s="81"/>
      <c r="Q324" s="95" t="s">
        <v>1482</v>
      </c>
    </row>
    <row r="325" spans="1:17" ht="33" hidden="1" customHeight="1" x14ac:dyDescent="0.3">
      <c r="A325" s="86">
        <v>474</v>
      </c>
      <c r="B325" s="7" t="s">
        <v>1496</v>
      </c>
      <c r="C325" s="9" t="s">
        <v>1520</v>
      </c>
      <c r="D325" s="181"/>
      <c r="E325" s="7" t="s">
        <v>1502</v>
      </c>
      <c r="F325" s="151" t="s">
        <v>1017</v>
      </c>
      <c r="G325" s="37">
        <v>2</v>
      </c>
      <c r="H325" s="83" t="s">
        <v>501</v>
      </c>
      <c r="I325" s="105" t="s">
        <v>538</v>
      </c>
      <c r="J325" s="81" t="s">
        <v>539</v>
      </c>
      <c r="K325" s="81" t="s">
        <v>306</v>
      </c>
      <c r="L325" s="81"/>
      <c r="M325" s="81"/>
      <c r="N325" s="81"/>
      <c r="O325" s="81"/>
      <c r="P325" s="81"/>
      <c r="Q325" s="95" t="s">
        <v>1482</v>
      </c>
    </row>
    <row r="326" spans="1:17" ht="33" hidden="1" customHeight="1" x14ac:dyDescent="0.3">
      <c r="A326" s="88">
        <v>475</v>
      </c>
      <c r="B326" s="7" t="s">
        <v>1503</v>
      </c>
      <c r="C326" s="9" t="s">
        <v>1520</v>
      </c>
      <c r="D326" s="181" t="s">
        <v>1503</v>
      </c>
      <c r="E326" s="7" t="s">
        <v>1505</v>
      </c>
      <c r="F326" s="151" t="s">
        <v>1017</v>
      </c>
      <c r="G326" s="37">
        <v>1.27</v>
      </c>
      <c r="H326" s="83" t="s">
        <v>501</v>
      </c>
      <c r="I326" s="105" t="s">
        <v>538</v>
      </c>
      <c r="J326" s="81" t="s">
        <v>539</v>
      </c>
      <c r="K326" s="81" t="s">
        <v>306</v>
      </c>
      <c r="L326" s="81"/>
      <c r="M326" s="81"/>
      <c r="N326" s="81"/>
      <c r="O326" s="81" t="s">
        <v>306</v>
      </c>
      <c r="P326" s="81"/>
      <c r="Q326" s="95" t="s">
        <v>1483</v>
      </c>
    </row>
    <row r="327" spans="1:17" ht="33" hidden="1" customHeight="1" x14ac:dyDescent="0.3">
      <c r="A327" s="86">
        <v>476</v>
      </c>
      <c r="B327" s="7" t="s">
        <v>1506</v>
      </c>
      <c r="C327" s="9" t="s">
        <v>1520</v>
      </c>
      <c r="D327" s="181" t="s">
        <v>1506</v>
      </c>
      <c r="E327" s="7" t="s">
        <v>1508</v>
      </c>
      <c r="F327" s="151" t="s">
        <v>1017</v>
      </c>
      <c r="G327" s="37">
        <v>0.53</v>
      </c>
      <c r="H327" s="83" t="s">
        <v>501</v>
      </c>
      <c r="I327" s="105" t="s">
        <v>538</v>
      </c>
      <c r="J327" s="81" t="s">
        <v>539</v>
      </c>
      <c r="K327" s="81" t="s">
        <v>306</v>
      </c>
      <c r="L327" s="81"/>
      <c r="M327" s="81"/>
      <c r="N327" s="81"/>
      <c r="O327" s="81" t="s">
        <v>306</v>
      </c>
      <c r="P327" s="81"/>
      <c r="Q327" s="95" t="s">
        <v>1483</v>
      </c>
    </row>
    <row r="328" spans="1:17" ht="33" hidden="1" customHeight="1" x14ac:dyDescent="0.3">
      <c r="A328" s="88">
        <v>477</v>
      </c>
      <c r="B328" s="7" t="s">
        <v>1509</v>
      </c>
      <c r="C328" s="9" t="s">
        <v>1520</v>
      </c>
      <c r="D328" s="181" t="s">
        <v>1509</v>
      </c>
      <c r="E328" s="7" t="s">
        <v>1511</v>
      </c>
      <c r="F328" s="151" t="s">
        <v>1017</v>
      </c>
      <c r="G328" s="37">
        <v>33.659999999999997</v>
      </c>
      <c r="H328" s="83" t="s">
        <v>501</v>
      </c>
      <c r="I328" s="105" t="s">
        <v>538</v>
      </c>
      <c r="J328" s="81" t="s">
        <v>539</v>
      </c>
      <c r="K328" s="81" t="s">
        <v>306</v>
      </c>
      <c r="L328" s="81"/>
      <c r="M328" s="81"/>
      <c r="N328" s="81"/>
      <c r="O328" s="81" t="s">
        <v>306</v>
      </c>
      <c r="P328" s="81"/>
      <c r="Q328" s="95" t="s">
        <v>1483</v>
      </c>
    </row>
    <row r="329" spans="1:17" ht="33" hidden="1" customHeight="1" x14ac:dyDescent="0.3">
      <c r="A329" s="86">
        <v>478</v>
      </c>
      <c r="B329" s="7" t="s">
        <v>1509</v>
      </c>
      <c r="C329" s="9" t="s">
        <v>1520</v>
      </c>
      <c r="D329" s="181" t="s">
        <v>1509</v>
      </c>
      <c r="E329" s="7" t="s">
        <v>1513</v>
      </c>
      <c r="F329" s="151" t="s">
        <v>1017</v>
      </c>
      <c r="G329" s="37">
        <v>0.32</v>
      </c>
      <c r="H329" s="83" t="s">
        <v>501</v>
      </c>
      <c r="I329" s="105" t="s">
        <v>538</v>
      </c>
      <c r="J329" s="81" t="s">
        <v>539</v>
      </c>
      <c r="K329" s="81" t="s">
        <v>306</v>
      </c>
      <c r="L329" s="81"/>
      <c r="M329" s="81"/>
      <c r="N329" s="81"/>
      <c r="O329" s="81" t="s">
        <v>306</v>
      </c>
      <c r="P329" s="81"/>
      <c r="Q329" s="95" t="s">
        <v>1483</v>
      </c>
    </row>
    <row r="330" spans="1:17" ht="33" hidden="1" customHeight="1" x14ac:dyDescent="0.3">
      <c r="A330" s="88">
        <v>479</v>
      </c>
      <c r="B330" s="7" t="s">
        <v>1509</v>
      </c>
      <c r="C330" s="9" t="s">
        <v>1520</v>
      </c>
      <c r="D330" s="181" t="s">
        <v>1509</v>
      </c>
      <c r="E330" s="7" t="s">
        <v>1515</v>
      </c>
      <c r="F330" s="151" t="s">
        <v>1017</v>
      </c>
      <c r="G330" s="37">
        <v>1.52</v>
      </c>
      <c r="H330" s="83" t="s">
        <v>501</v>
      </c>
      <c r="I330" s="105" t="s">
        <v>538</v>
      </c>
      <c r="J330" s="81" t="s">
        <v>539</v>
      </c>
      <c r="K330" s="81" t="s">
        <v>306</v>
      </c>
      <c r="L330" s="81"/>
      <c r="M330" s="81"/>
      <c r="N330" s="81"/>
      <c r="O330" s="81" t="s">
        <v>306</v>
      </c>
      <c r="P330" s="81"/>
      <c r="Q330" s="95" t="s">
        <v>1483</v>
      </c>
    </row>
    <row r="331" spans="1:17" ht="33" hidden="1" customHeight="1" x14ac:dyDescent="0.3">
      <c r="A331" s="86">
        <v>480</v>
      </c>
      <c r="B331" s="7" t="s">
        <v>1509</v>
      </c>
      <c r="C331" s="9" t="s">
        <v>1520</v>
      </c>
      <c r="D331" s="181" t="s">
        <v>1509</v>
      </c>
      <c r="E331" s="7" t="s">
        <v>1517</v>
      </c>
      <c r="F331" s="151" t="s">
        <v>1017</v>
      </c>
      <c r="G331" s="37">
        <v>52.61</v>
      </c>
      <c r="H331" s="83" t="s">
        <v>501</v>
      </c>
      <c r="I331" s="105" t="s">
        <v>538</v>
      </c>
      <c r="J331" s="81" t="s">
        <v>539</v>
      </c>
      <c r="K331" s="81" t="s">
        <v>306</v>
      </c>
      <c r="L331" s="81"/>
      <c r="M331" s="81"/>
      <c r="N331" s="81"/>
      <c r="O331" s="81" t="s">
        <v>306</v>
      </c>
      <c r="P331" s="81"/>
      <c r="Q331" s="95" t="s">
        <v>1483</v>
      </c>
    </row>
    <row r="332" spans="1:17" ht="33" hidden="1" customHeight="1" x14ac:dyDescent="0.3">
      <c r="A332" s="88">
        <v>481</v>
      </c>
      <c r="B332" s="7" t="s">
        <v>1518</v>
      </c>
      <c r="C332" s="9" t="s">
        <v>1520</v>
      </c>
      <c r="D332" s="181"/>
      <c r="E332" s="7" t="s">
        <v>1519</v>
      </c>
      <c r="F332" s="151" t="s">
        <v>1017</v>
      </c>
      <c r="G332" s="37">
        <v>1.53</v>
      </c>
      <c r="H332" s="83" t="s">
        <v>501</v>
      </c>
      <c r="I332" s="105" t="s">
        <v>538</v>
      </c>
      <c r="J332" s="81" t="s">
        <v>539</v>
      </c>
      <c r="K332" s="81" t="s">
        <v>306</v>
      </c>
      <c r="L332" s="81"/>
      <c r="M332" s="81"/>
      <c r="N332" s="81"/>
      <c r="O332" s="81"/>
      <c r="P332" s="81"/>
      <c r="Q332" s="95" t="s">
        <v>1482</v>
      </c>
    </row>
    <row r="333" spans="1:17" ht="33" hidden="1" customHeight="1" x14ac:dyDescent="0.3">
      <c r="A333" s="86">
        <v>482</v>
      </c>
      <c r="B333" s="181" t="s">
        <v>36</v>
      </c>
      <c r="C333" s="9" t="s">
        <v>1652</v>
      </c>
      <c r="D333" s="181"/>
      <c r="E333" s="7" t="s">
        <v>1522</v>
      </c>
      <c r="F333" s="151" t="s">
        <v>1523</v>
      </c>
      <c r="G333" s="37">
        <v>8890.18</v>
      </c>
      <c r="H333" s="81" t="s">
        <v>501</v>
      </c>
      <c r="I333" s="105" t="s">
        <v>538</v>
      </c>
      <c r="J333" s="81" t="s">
        <v>539</v>
      </c>
      <c r="K333" s="81" t="s">
        <v>306</v>
      </c>
      <c r="L333" s="81"/>
      <c r="M333" s="81"/>
      <c r="N333" s="81"/>
      <c r="O333" s="81"/>
      <c r="P333" s="81"/>
      <c r="Q333" s="95" t="s">
        <v>1026</v>
      </c>
    </row>
    <row r="334" spans="1:17" ht="33" hidden="1" customHeight="1" x14ac:dyDescent="0.3">
      <c r="A334" s="88">
        <v>483</v>
      </c>
      <c r="B334" s="181" t="s">
        <v>39</v>
      </c>
      <c r="C334" s="9" t="s">
        <v>1652</v>
      </c>
      <c r="D334" s="181"/>
      <c r="E334" s="7" t="s">
        <v>1524</v>
      </c>
      <c r="F334" s="151" t="s">
        <v>1523</v>
      </c>
      <c r="G334" s="37">
        <v>11079.89</v>
      </c>
      <c r="H334" s="81" t="s">
        <v>501</v>
      </c>
      <c r="I334" s="105" t="s">
        <v>538</v>
      </c>
      <c r="J334" s="81" t="s">
        <v>539</v>
      </c>
      <c r="K334" s="81" t="s">
        <v>306</v>
      </c>
      <c r="L334" s="81"/>
      <c r="M334" s="81"/>
      <c r="N334" s="81"/>
      <c r="O334" s="81"/>
      <c r="P334" s="81"/>
      <c r="Q334" s="95" t="s">
        <v>1026</v>
      </c>
    </row>
    <row r="335" spans="1:17" ht="33" hidden="1" customHeight="1" x14ac:dyDescent="0.3">
      <c r="A335" s="86">
        <v>484</v>
      </c>
      <c r="B335" s="181" t="s">
        <v>1525</v>
      </c>
      <c r="C335" s="9" t="s">
        <v>1652</v>
      </c>
      <c r="D335" s="181"/>
      <c r="E335" s="7" t="s">
        <v>1526</v>
      </c>
      <c r="F335" s="151" t="s">
        <v>1523</v>
      </c>
      <c r="G335" s="37">
        <v>20836.78</v>
      </c>
      <c r="H335" s="81" t="s">
        <v>501</v>
      </c>
      <c r="I335" s="105" t="s">
        <v>538</v>
      </c>
      <c r="J335" s="81" t="s">
        <v>539</v>
      </c>
      <c r="K335" s="81" t="s">
        <v>306</v>
      </c>
      <c r="L335" s="81"/>
      <c r="M335" s="81"/>
      <c r="N335" s="81"/>
      <c r="O335" s="81"/>
      <c r="P335" s="81"/>
      <c r="Q335" s="95" t="s">
        <v>1026</v>
      </c>
    </row>
    <row r="336" spans="1:17" ht="33" hidden="1" customHeight="1" x14ac:dyDescent="0.3">
      <c r="A336" s="88">
        <v>485</v>
      </c>
      <c r="B336" s="181" t="s">
        <v>103</v>
      </c>
      <c r="C336" s="9" t="s">
        <v>1652</v>
      </c>
      <c r="D336" s="181"/>
      <c r="E336" s="7" t="s">
        <v>1527</v>
      </c>
      <c r="F336" s="151" t="s">
        <v>1523</v>
      </c>
      <c r="G336" s="37">
        <v>153326.79999999999</v>
      </c>
      <c r="H336" s="81" t="s">
        <v>501</v>
      </c>
      <c r="I336" s="105" t="s">
        <v>538</v>
      </c>
      <c r="J336" s="81" t="s">
        <v>539</v>
      </c>
      <c r="K336" s="81" t="s">
        <v>306</v>
      </c>
      <c r="L336" s="81"/>
      <c r="M336" s="81"/>
      <c r="N336" s="81"/>
      <c r="O336" s="81"/>
      <c r="P336" s="81"/>
      <c r="Q336" s="95" t="s">
        <v>1026</v>
      </c>
    </row>
    <row r="337" spans="1:17" ht="33" hidden="1" customHeight="1" x14ac:dyDescent="0.3">
      <c r="A337" s="86">
        <v>486</v>
      </c>
      <c r="B337" s="181" t="s">
        <v>93</v>
      </c>
      <c r="C337" s="9" t="s">
        <v>1652</v>
      </c>
      <c r="D337" s="181"/>
      <c r="E337" s="7" t="s">
        <v>1528</v>
      </c>
      <c r="F337" s="151" t="s">
        <v>1523</v>
      </c>
      <c r="G337" s="37">
        <v>1731408</v>
      </c>
      <c r="H337" s="81" t="s">
        <v>501</v>
      </c>
      <c r="I337" s="105" t="s">
        <v>538</v>
      </c>
      <c r="J337" s="81" t="s">
        <v>539</v>
      </c>
      <c r="K337" s="81" t="s">
        <v>306</v>
      </c>
      <c r="L337" s="81"/>
      <c r="M337" s="81"/>
      <c r="N337" s="81"/>
      <c r="O337" s="81"/>
      <c r="P337" s="81"/>
      <c r="Q337" s="95" t="s">
        <v>1026</v>
      </c>
    </row>
    <row r="338" spans="1:17" ht="33" hidden="1" customHeight="1" x14ac:dyDescent="0.3">
      <c r="A338" s="88">
        <v>487</v>
      </c>
      <c r="B338" s="181" t="s">
        <v>134</v>
      </c>
      <c r="C338" s="9" t="s">
        <v>1652</v>
      </c>
      <c r="D338" s="181"/>
      <c r="E338" s="7" t="s">
        <v>1529</v>
      </c>
      <c r="F338" s="151" t="s">
        <v>1523</v>
      </c>
      <c r="G338" s="37">
        <v>970867.55</v>
      </c>
      <c r="H338" s="81" t="s">
        <v>501</v>
      </c>
      <c r="I338" s="105" t="s">
        <v>538</v>
      </c>
      <c r="J338" s="81" t="s">
        <v>539</v>
      </c>
      <c r="K338" s="81" t="s">
        <v>306</v>
      </c>
      <c r="L338" s="81"/>
      <c r="M338" s="81"/>
      <c r="N338" s="81"/>
      <c r="O338" s="81"/>
      <c r="P338" s="81"/>
      <c r="Q338" s="95" t="s">
        <v>1026</v>
      </c>
    </row>
    <row r="339" spans="1:17" ht="33" hidden="1" customHeight="1" x14ac:dyDescent="0.3">
      <c r="A339" s="86">
        <v>488</v>
      </c>
      <c r="B339" s="181" t="s">
        <v>290</v>
      </c>
      <c r="C339" s="9" t="s">
        <v>1652</v>
      </c>
      <c r="D339" s="181"/>
      <c r="E339" s="7" t="s">
        <v>1530</v>
      </c>
      <c r="F339" s="151" t="s">
        <v>1523</v>
      </c>
      <c r="G339" s="37">
        <v>3126958</v>
      </c>
      <c r="H339" s="81" t="s">
        <v>501</v>
      </c>
      <c r="I339" s="105" t="s">
        <v>538</v>
      </c>
      <c r="J339" s="81" t="s">
        <v>539</v>
      </c>
      <c r="K339" s="81" t="s">
        <v>306</v>
      </c>
      <c r="L339" s="81"/>
      <c r="M339" s="81"/>
      <c r="N339" s="81"/>
      <c r="O339" s="81"/>
      <c r="P339" s="81"/>
      <c r="Q339" s="95" t="s">
        <v>1026</v>
      </c>
    </row>
    <row r="340" spans="1:17" ht="33" hidden="1" customHeight="1" x14ac:dyDescent="0.3">
      <c r="A340" s="88">
        <v>489</v>
      </c>
      <c r="B340" s="181" t="s">
        <v>296</v>
      </c>
      <c r="C340" s="9" t="s">
        <v>1652</v>
      </c>
      <c r="D340" s="181"/>
      <c r="E340" s="7" t="s">
        <v>1531</v>
      </c>
      <c r="F340" s="151" t="s">
        <v>1523</v>
      </c>
      <c r="G340" s="37">
        <v>262310.84999999998</v>
      </c>
      <c r="H340" s="81" t="s">
        <v>501</v>
      </c>
      <c r="I340" s="105" t="s">
        <v>538</v>
      </c>
      <c r="J340" s="81" t="s">
        <v>539</v>
      </c>
      <c r="K340" s="81" t="s">
        <v>306</v>
      </c>
      <c r="L340" s="81"/>
      <c r="M340" s="81"/>
      <c r="N340" s="81"/>
      <c r="O340" s="81"/>
      <c r="P340" s="81"/>
      <c r="Q340" s="95" t="s">
        <v>1026</v>
      </c>
    </row>
    <row r="341" spans="1:17" ht="33" hidden="1" customHeight="1" x14ac:dyDescent="0.3">
      <c r="A341" s="86">
        <v>490</v>
      </c>
      <c r="B341" s="181" t="s">
        <v>381</v>
      </c>
      <c r="C341" s="9" t="s">
        <v>1652</v>
      </c>
      <c r="D341" s="181"/>
      <c r="E341" s="7" t="s">
        <v>1532</v>
      </c>
      <c r="F341" s="151" t="s">
        <v>1523</v>
      </c>
      <c r="G341" s="37">
        <v>467394.6</v>
      </c>
      <c r="H341" s="81" t="s">
        <v>501</v>
      </c>
      <c r="I341" s="105" t="s">
        <v>538</v>
      </c>
      <c r="J341" s="81" t="s">
        <v>539</v>
      </c>
      <c r="K341" s="81" t="s">
        <v>306</v>
      </c>
      <c r="L341" s="81"/>
      <c r="M341" s="81"/>
      <c r="N341" s="81"/>
      <c r="O341" s="81"/>
      <c r="P341" s="81"/>
      <c r="Q341" s="95" t="s">
        <v>1026</v>
      </c>
    </row>
    <row r="342" spans="1:17" ht="33" hidden="1" customHeight="1" x14ac:dyDescent="0.3">
      <c r="A342" s="88">
        <v>491</v>
      </c>
      <c r="B342" s="181" t="s">
        <v>390</v>
      </c>
      <c r="C342" s="9" t="s">
        <v>1652</v>
      </c>
      <c r="D342" s="181"/>
      <c r="E342" s="7" t="s">
        <v>1533</v>
      </c>
      <c r="F342" s="151" t="s">
        <v>1523</v>
      </c>
      <c r="G342" s="37">
        <v>145843.93</v>
      </c>
      <c r="H342" s="81" t="s">
        <v>501</v>
      </c>
      <c r="I342" s="105" t="s">
        <v>538</v>
      </c>
      <c r="J342" s="81" t="s">
        <v>539</v>
      </c>
      <c r="K342" s="81" t="s">
        <v>306</v>
      </c>
      <c r="L342" s="81"/>
      <c r="M342" s="81"/>
      <c r="N342" s="81"/>
      <c r="O342" s="81"/>
      <c r="P342" s="81"/>
      <c r="Q342" s="95" t="s">
        <v>1026</v>
      </c>
    </row>
    <row r="343" spans="1:17" ht="33" hidden="1" customHeight="1" x14ac:dyDescent="0.3">
      <c r="A343" s="86">
        <v>492</v>
      </c>
      <c r="B343" s="181" t="s">
        <v>1534</v>
      </c>
      <c r="C343" s="9" t="s">
        <v>1652</v>
      </c>
      <c r="D343" s="181"/>
      <c r="E343" s="7" t="s">
        <v>1535</v>
      </c>
      <c r="F343" s="151" t="s">
        <v>1523</v>
      </c>
      <c r="G343" s="37">
        <v>1574500.76</v>
      </c>
      <c r="H343" s="81" t="s">
        <v>501</v>
      </c>
      <c r="I343" s="105" t="s">
        <v>538</v>
      </c>
      <c r="J343" s="81" t="s">
        <v>539</v>
      </c>
      <c r="K343" s="81" t="s">
        <v>306</v>
      </c>
      <c r="L343" s="81"/>
      <c r="M343" s="81"/>
      <c r="N343" s="81"/>
      <c r="O343" s="81"/>
      <c r="P343" s="81"/>
      <c r="Q343" s="95" t="s">
        <v>1026</v>
      </c>
    </row>
    <row r="344" spans="1:17" ht="33" hidden="1" customHeight="1" x14ac:dyDescent="0.3">
      <c r="A344" s="88">
        <v>493</v>
      </c>
      <c r="B344" s="181" t="s">
        <v>499</v>
      </c>
      <c r="C344" s="9" t="s">
        <v>1652</v>
      </c>
      <c r="D344" s="181"/>
      <c r="E344" s="7" t="s">
        <v>1536</v>
      </c>
      <c r="F344" s="151" t="s">
        <v>1523</v>
      </c>
      <c r="G344" s="37">
        <v>56776.52</v>
      </c>
      <c r="H344" s="81" t="s">
        <v>501</v>
      </c>
      <c r="I344" s="105" t="s">
        <v>538</v>
      </c>
      <c r="J344" s="81" t="s">
        <v>539</v>
      </c>
      <c r="K344" s="81" t="s">
        <v>306</v>
      </c>
      <c r="L344" s="81"/>
      <c r="M344" s="81"/>
      <c r="N344" s="81"/>
      <c r="O344" s="81"/>
      <c r="P344" s="81"/>
      <c r="Q344" s="95" t="s">
        <v>1026</v>
      </c>
    </row>
    <row r="345" spans="1:17" ht="33" hidden="1" customHeight="1" x14ac:dyDescent="0.3">
      <c r="A345" s="86">
        <v>494</v>
      </c>
      <c r="B345" s="181" t="s">
        <v>635</v>
      </c>
      <c r="C345" s="9" t="s">
        <v>1652</v>
      </c>
      <c r="D345" s="181"/>
      <c r="E345" s="7" t="s">
        <v>1537</v>
      </c>
      <c r="F345" s="151" t="s">
        <v>1523</v>
      </c>
      <c r="G345" s="37">
        <v>56776.52</v>
      </c>
      <c r="H345" s="81" t="s">
        <v>501</v>
      </c>
      <c r="I345" s="105" t="s">
        <v>538</v>
      </c>
      <c r="J345" s="81" t="s">
        <v>539</v>
      </c>
      <c r="K345" s="81" t="s">
        <v>306</v>
      </c>
      <c r="L345" s="81"/>
      <c r="M345" s="81"/>
      <c r="N345" s="81"/>
      <c r="O345" s="81"/>
      <c r="P345" s="81"/>
      <c r="Q345" s="95" t="s">
        <v>1026</v>
      </c>
    </row>
    <row r="346" spans="1:17" ht="33" hidden="1" customHeight="1" x14ac:dyDescent="0.3">
      <c r="A346" s="88">
        <v>495</v>
      </c>
      <c r="B346" s="181" t="s">
        <v>805</v>
      </c>
      <c r="C346" s="9" t="s">
        <v>1652</v>
      </c>
      <c r="D346" s="181"/>
      <c r="E346" s="7" t="s">
        <v>1538</v>
      </c>
      <c r="F346" s="151" t="s">
        <v>1523</v>
      </c>
      <c r="G346" s="37">
        <v>33423</v>
      </c>
      <c r="H346" s="81" t="s">
        <v>501</v>
      </c>
      <c r="I346" s="105" t="s">
        <v>538</v>
      </c>
      <c r="J346" s="81" t="s">
        <v>539</v>
      </c>
      <c r="K346" s="81" t="s">
        <v>306</v>
      </c>
      <c r="L346" s="81"/>
      <c r="M346" s="81"/>
      <c r="N346" s="81"/>
      <c r="O346" s="81"/>
      <c r="P346" s="81"/>
      <c r="Q346" s="95" t="s">
        <v>1026</v>
      </c>
    </row>
    <row r="347" spans="1:17" ht="33" hidden="1" customHeight="1" x14ac:dyDescent="0.3">
      <c r="A347" s="86">
        <v>496</v>
      </c>
      <c r="B347" s="181" t="s">
        <v>807</v>
      </c>
      <c r="C347" s="9" t="s">
        <v>1652</v>
      </c>
      <c r="D347" s="181"/>
      <c r="E347" s="7" t="s">
        <v>1539</v>
      </c>
      <c r="F347" s="151" t="s">
        <v>1523</v>
      </c>
      <c r="G347" s="37">
        <v>34537.1</v>
      </c>
      <c r="H347" s="81" t="s">
        <v>501</v>
      </c>
      <c r="I347" s="105" t="s">
        <v>538</v>
      </c>
      <c r="J347" s="81" t="s">
        <v>539</v>
      </c>
      <c r="K347" s="81" t="s">
        <v>306</v>
      </c>
      <c r="L347" s="81"/>
      <c r="M347" s="81"/>
      <c r="N347" s="81"/>
      <c r="O347" s="81"/>
      <c r="P347" s="81"/>
      <c r="Q347" s="95" t="s">
        <v>1026</v>
      </c>
    </row>
    <row r="348" spans="1:17" ht="33" hidden="1" customHeight="1" x14ac:dyDescent="0.3">
      <c r="A348" s="88">
        <v>497</v>
      </c>
      <c r="B348" s="181" t="s">
        <v>811</v>
      </c>
      <c r="C348" s="9" t="s">
        <v>1652</v>
      </c>
      <c r="D348" s="181"/>
      <c r="E348" s="7" t="s">
        <v>1540</v>
      </c>
      <c r="F348" s="151" t="s">
        <v>1523</v>
      </c>
      <c r="G348" s="37">
        <v>33423.01</v>
      </c>
      <c r="H348" s="81" t="s">
        <v>501</v>
      </c>
      <c r="I348" s="105" t="s">
        <v>538</v>
      </c>
      <c r="J348" s="81" t="s">
        <v>539</v>
      </c>
      <c r="K348" s="81" t="s">
        <v>306</v>
      </c>
      <c r="L348" s="81"/>
      <c r="M348" s="81"/>
      <c r="N348" s="81"/>
      <c r="O348" s="81"/>
      <c r="P348" s="81"/>
      <c r="Q348" s="95" t="s">
        <v>1026</v>
      </c>
    </row>
    <row r="349" spans="1:17" ht="33" hidden="1" customHeight="1" x14ac:dyDescent="0.3">
      <c r="A349" s="86">
        <v>498</v>
      </c>
      <c r="B349" s="181" t="s">
        <v>814</v>
      </c>
      <c r="C349" s="9" t="s">
        <v>1652</v>
      </c>
      <c r="D349" s="181"/>
      <c r="E349" s="7" t="s">
        <v>1541</v>
      </c>
      <c r="F349" s="151" t="s">
        <v>1523</v>
      </c>
      <c r="G349" s="37">
        <v>24672.41</v>
      </c>
      <c r="H349" s="81" t="s">
        <v>501</v>
      </c>
      <c r="I349" s="105" t="s">
        <v>538</v>
      </c>
      <c r="J349" s="81" t="s">
        <v>539</v>
      </c>
      <c r="K349" s="81" t="s">
        <v>306</v>
      </c>
      <c r="L349" s="81"/>
      <c r="M349" s="81"/>
      <c r="N349" s="81"/>
      <c r="O349" s="81"/>
      <c r="P349" s="81"/>
      <c r="Q349" s="95" t="s">
        <v>1026</v>
      </c>
    </row>
    <row r="350" spans="1:17" ht="33" hidden="1" customHeight="1" x14ac:dyDescent="0.3">
      <c r="A350" s="88">
        <v>499</v>
      </c>
      <c r="B350" s="181" t="s">
        <v>685</v>
      </c>
      <c r="C350" s="9" t="s">
        <v>1652</v>
      </c>
      <c r="D350" s="181"/>
      <c r="E350" s="7" t="s">
        <v>1542</v>
      </c>
      <c r="F350" s="151" t="s">
        <v>1523</v>
      </c>
      <c r="G350" s="37">
        <v>25553.56</v>
      </c>
      <c r="H350" s="81" t="s">
        <v>501</v>
      </c>
      <c r="I350" s="105" t="s">
        <v>538</v>
      </c>
      <c r="J350" s="81" t="s">
        <v>539</v>
      </c>
      <c r="K350" s="81" t="s">
        <v>306</v>
      </c>
      <c r="L350" s="81"/>
      <c r="M350" s="81"/>
      <c r="N350" s="81"/>
      <c r="O350" s="81"/>
      <c r="P350" s="81"/>
      <c r="Q350" s="95" t="s">
        <v>1026</v>
      </c>
    </row>
    <row r="351" spans="1:17" ht="33" hidden="1" customHeight="1" x14ac:dyDescent="0.3">
      <c r="A351" s="86">
        <v>500</v>
      </c>
      <c r="B351" s="181" t="s">
        <v>692</v>
      </c>
      <c r="C351" s="9" t="s">
        <v>1652</v>
      </c>
      <c r="D351" s="181"/>
      <c r="E351" s="7" t="s">
        <v>1543</v>
      </c>
      <c r="F351" s="151" t="s">
        <v>1523</v>
      </c>
      <c r="G351" s="37">
        <v>23080.65</v>
      </c>
      <c r="H351" s="81" t="s">
        <v>501</v>
      </c>
      <c r="I351" s="105" t="s">
        <v>538</v>
      </c>
      <c r="J351" s="81" t="s">
        <v>539</v>
      </c>
      <c r="K351" s="81" t="s">
        <v>306</v>
      </c>
      <c r="L351" s="81"/>
      <c r="M351" s="81"/>
      <c r="N351" s="81"/>
      <c r="O351" s="81"/>
      <c r="P351" s="81"/>
      <c r="Q351" s="95" t="s">
        <v>1026</v>
      </c>
    </row>
    <row r="352" spans="1:17" ht="33" hidden="1" customHeight="1" x14ac:dyDescent="0.3">
      <c r="A352" s="88">
        <v>501</v>
      </c>
      <c r="B352" s="181" t="s">
        <v>826</v>
      </c>
      <c r="C352" s="9" t="s">
        <v>1652</v>
      </c>
      <c r="D352" s="181"/>
      <c r="E352" s="7" t="s">
        <v>1544</v>
      </c>
      <c r="F352" s="151" t="s">
        <v>1523</v>
      </c>
      <c r="G352" s="37">
        <v>7172.84</v>
      </c>
      <c r="H352" s="81" t="s">
        <v>501</v>
      </c>
      <c r="I352" s="105" t="s">
        <v>538</v>
      </c>
      <c r="J352" s="81" t="s">
        <v>539</v>
      </c>
      <c r="K352" s="81" t="s">
        <v>306</v>
      </c>
      <c r="L352" s="81"/>
      <c r="M352" s="81"/>
      <c r="N352" s="81"/>
      <c r="O352" s="81"/>
      <c r="P352" s="81"/>
      <c r="Q352" s="95" t="s">
        <v>1026</v>
      </c>
    </row>
    <row r="353" spans="1:17" ht="33" hidden="1" customHeight="1" x14ac:dyDescent="0.3">
      <c r="A353" s="86">
        <v>502</v>
      </c>
      <c r="B353" s="181" t="s">
        <v>833</v>
      </c>
      <c r="C353" s="9" t="s">
        <v>1652</v>
      </c>
      <c r="D353" s="181"/>
      <c r="E353" s="7" t="s">
        <v>1545</v>
      </c>
      <c r="F353" s="151" t="s">
        <v>1523</v>
      </c>
      <c r="G353" s="37">
        <v>6941.46</v>
      </c>
      <c r="H353" s="81" t="s">
        <v>501</v>
      </c>
      <c r="I353" s="105" t="s">
        <v>538</v>
      </c>
      <c r="J353" s="81" t="s">
        <v>539</v>
      </c>
      <c r="K353" s="81" t="s">
        <v>306</v>
      </c>
      <c r="L353" s="81"/>
      <c r="M353" s="81"/>
      <c r="N353" s="81"/>
      <c r="O353" s="81"/>
      <c r="P353" s="81"/>
      <c r="Q353" s="95" t="s">
        <v>1026</v>
      </c>
    </row>
    <row r="354" spans="1:17" ht="33" hidden="1" customHeight="1" x14ac:dyDescent="0.3">
      <c r="A354" s="88">
        <v>503</v>
      </c>
      <c r="B354" s="181" t="s">
        <v>840</v>
      </c>
      <c r="C354" s="9" t="s">
        <v>1652</v>
      </c>
      <c r="D354" s="181"/>
      <c r="E354" s="7" t="s">
        <v>1546</v>
      </c>
      <c r="F354" s="151" t="s">
        <v>1523</v>
      </c>
      <c r="G354" s="37">
        <v>7411.93</v>
      </c>
      <c r="H354" s="81" t="s">
        <v>501</v>
      </c>
      <c r="I354" s="105" t="s">
        <v>538</v>
      </c>
      <c r="J354" s="81" t="s">
        <v>539</v>
      </c>
      <c r="K354" s="81" t="s">
        <v>306</v>
      </c>
      <c r="L354" s="81"/>
      <c r="M354" s="81"/>
      <c r="N354" s="81"/>
      <c r="O354" s="81"/>
      <c r="P354" s="81"/>
      <c r="Q354" s="95" t="s">
        <v>1026</v>
      </c>
    </row>
    <row r="355" spans="1:17" ht="33" hidden="1" customHeight="1" x14ac:dyDescent="0.3">
      <c r="A355" s="86">
        <v>504</v>
      </c>
      <c r="B355" s="181" t="s">
        <v>1547</v>
      </c>
      <c r="C355" s="9" t="s">
        <v>1652</v>
      </c>
      <c r="D355" s="181"/>
      <c r="E355" s="7" t="s">
        <v>1548</v>
      </c>
      <c r="F355" s="151" t="s">
        <v>1487</v>
      </c>
      <c r="G355" s="37">
        <v>6322.86</v>
      </c>
      <c r="H355" s="81" t="s">
        <v>501</v>
      </c>
      <c r="I355" s="105" t="s">
        <v>538</v>
      </c>
      <c r="J355" s="81" t="s">
        <v>539</v>
      </c>
      <c r="K355" s="81" t="s">
        <v>306</v>
      </c>
      <c r="L355" s="81"/>
      <c r="M355" s="81"/>
      <c r="N355" s="81"/>
      <c r="O355" s="81"/>
      <c r="P355" s="81"/>
      <c r="Q355" s="95" t="s">
        <v>1026</v>
      </c>
    </row>
    <row r="356" spans="1:17" ht="33" hidden="1" customHeight="1" x14ac:dyDescent="0.3">
      <c r="A356" s="88">
        <v>505</v>
      </c>
      <c r="B356" s="181" t="s">
        <v>885</v>
      </c>
      <c r="C356" s="9" t="s">
        <v>1652</v>
      </c>
      <c r="D356" s="181"/>
      <c r="E356" s="7" t="s">
        <v>1549</v>
      </c>
      <c r="F356" s="151" t="s">
        <v>1523</v>
      </c>
      <c r="G356" s="37">
        <v>7599.25</v>
      </c>
      <c r="H356" s="81" t="s">
        <v>501</v>
      </c>
      <c r="I356" s="105" t="s">
        <v>538</v>
      </c>
      <c r="J356" s="81" t="s">
        <v>539</v>
      </c>
      <c r="K356" s="81" t="s">
        <v>306</v>
      </c>
      <c r="L356" s="81"/>
      <c r="M356" s="81"/>
      <c r="N356" s="81"/>
      <c r="O356" s="81"/>
      <c r="P356" s="81"/>
      <c r="Q356" s="95" t="s">
        <v>1026</v>
      </c>
    </row>
    <row r="357" spans="1:17" ht="33" hidden="1" customHeight="1" x14ac:dyDescent="0.3">
      <c r="A357" s="86">
        <v>506</v>
      </c>
      <c r="B357" s="181" t="s">
        <v>885</v>
      </c>
      <c r="C357" s="9" t="s">
        <v>1652</v>
      </c>
      <c r="D357" s="181"/>
      <c r="E357" s="7" t="s">
        <v>1550</v>
      </c>
      <c r="F357" s="151" t="s">
        <v>1487</v>
      </c>
      <c r="G357" s="37">
        <v>13341.21</v>
      </c>
      <c r="H357" s="81" t="s">
        <v>501</v>
      </c>
      <c r="I357" s="105" t="s">
        <v>538</v>
      </c>
      <c r="J357" s="81" t="s">
        <v>539</v>
      </c>
      <c r="K357" s="81" t="s">
        <v>306</v>
      </c>
      <c r="L357" s="81"/>
      <c r="M357" s="81"/>
      <c r="N357" s="81"/>
      <c r="O357" s="81"/>
      <c r="P357" s="81"/>
      <c r="Q357" s="95" t="s">
        <v>1026</v>
      </c>
    </row>
    <row r="358" spans="1:17" ht="33" hidden="1" customHeight="1" x14ac:dyDescent="0.3">
      <c r="A358" s="88">
        <v>507</v>
      </c>
      <c r="B358" s="181" t="s">
        <v>883</v>
      </c>
      <c r="C358" s="9" t="s">
        <v>1652</v>
      </c>
      <c r="D358" s="181"/>
      <c r="E358" s="7" t="s">
        <v>1551</v>
      </c>
      <c r="F358" s="151" t="s">
        <v>1487</v>
      </c>
      <c r="G358" s="37">
        <v>13434.69</v>
      </c>
      <c r="H358" s="81" t="s">
        <v>501</v>
      </c>
      <c r="I358" s="105" t="s">
        <v>538</v>
      </c>
      <c r="J358" s="81" t="s">
        <v>539</v>
      </c>
      <c r="K358" s="81" t="s">
        <v>306</v>
      </c>
      <c r="L358" s="81"/>
      <c r="M358" s="81"/>
      <c r="N358" s="81"/>
      <c r="O358" s="81"/>
      <c r="P358" s="81"/>
      <c r="Q358" s="95" t="s">
        <v>1026</v>
      </c>
    </row>
    <row r="359" spans="1:17" ht="33" hidden="1" customHeight="1" x14ac:dyDescent="0.3">
      <c r="A359" s="86">
        <v>508</v>
      </c>
      <c r="B359" s="181" t="s">
        <v>895</v>
      </c>
      <c r="C359" s="9" t="s">
        <v>1652</v>
      </c>
      <c r="D359" s="181"/>
      <c r="E359" s="7" t="s">
        <v>1552</v>
      </c>
      <c r="F359" s="151" t="s">
        <v>1487</v>
      </c>
      <c r="G359" s="37">
        <v>8824.65</v>
      </c>
      <c r="H359" s="81" t="s">
        <v>501</v>
      </c>
      <c r="I359" s="105" t="s">
        <v>538</v>
      </c>
      <c r="J359" s="81" t="s">
        <v>539</v>
      </c>
      <c r="K359" s="81" t="s">
        <v>306</v>
      </c>
      <c r="L359" s="81"/>
      <c r="M359" s="81"/>
      <c r="N359" s="81"/>
      <c r="O359" s="81"/>
      <c r="P359" s="81"/>
      <c r="Q359" s="95" t="s">
        <v>1026</v>
      </c>
    </row>
    <row r="360" spans="1:17" ht="33" hidden="1" customHeight="1" x14ac:dyDescent="0.3">
      <c r="A360" s="88">
        <v>509</v>
      </c>
      <c r="B360" s="181" t="s">
        <v>1553</v>
      </c>
      <c r="C360" s="9" t="s">
        <v>1652</v>
      </c>
      <c r="D360" s="181"/>
      <c r="E360" s="7" t="s">
        <v>1554</v>
      </c>
      <c r="F360" s="151" t="s">
        <v>1523</v>
      </c>
      <c r="G360" s="37">
        <v>8290.09</v>
      </c>
      <c r="H360" s="81" t="s">
        <v>501</v>
      </c>
      <c r="I360" s="105" t="s">
        <v>538</v>
      </c>
      <c r="J360" s="81" t="s">
        <v>539</v>
      </c>
      <c r="K360" s="81" t="s">
        <v>306</v>
      </c>
      <c r="L360" s="81"/>
      <c r="M360" s="81"/>
      <c r="N360" s="81"/>
      <c r="O360" s="81"/>
      <c r="P360" s="81"/>
      <c r="Q360" s="95" t="s">
        <v>1026</v>
      </c>
    </row>
    <row r="361" spans="1:17" ht="33" hidden="1" customHeight="1" x14ac:dyDescent="0.3">
      <c r="A361" s="86">
        <v>510</v>
      </c>
      <c r="B361" s="181" t="s">
        <v>1553</v>
      </c>
      <c r="C361" s="9" t="s">
        <v>1652</v>
      </c>
      <c r="D361" s="181"/>
      <c r="E361" s="7" t="s">
        <v>1555</v>
      </c>
      <c r="F361" s="151" t="s">
        <v>1523</v>
      </c>
      <c r="G361" s="37">
        <v>8290.09</v>
      </c>
      <c r="H361" s="81" t="s">
        <v>501</v>
      </c>
      <c r="I361" s="105" t="s">
        <v>538</v>
      </c>
      <c r="J361" s="81" t="s">
        <v>539</v>
      </c>
      <c r="K361" s="81" t="s">
        <v>306</v>
      </c>
      <c r="L361" s="81"/>
      <c r="M361" s="81"/>
      <c r="N361" s="81"/>
      <c r="O361" s="81"/>
      <c r="P361" s="81"/>
      <c r="Q361" s="95" t="s">
        <v>1026</v>
      </c>
    </row>
    <row r="362" spans="1:17" ht="33" hidden="1" customHeight="1" x14ac:dyDescent="0.3">
      <c r="A362" s="88">
        <v>511</v>
      </c>
      <c r="B362" s="181" t="s">
        <v>985</v>
      </c>
      <c r="C362" s="9" t="s">
        <v>1652</v>
      </c>
      <c r="D362" s="181"/>
      <c r="E362" s="7" t="s">
        <v>1556</v>
      </c>
      <c r="F362" s="151" t="s">
        <v>1523</v>
      </c>
      <c r="G362" s="37">
        <v>8691.23</v>
      </c>
      <c r="H362" s="81" t="s">
        <v>501</v>
      </c>
      <c r="I362" s="105" t="s">
        <v>538</v>
      </c>
      <c r="J362" s="81" t="s">
        <v>539</v>
      </c>
      <c r="K362" s="81" t="s">
        <v>306</v>
      </c>
      <c r="L362" s="81"/>
      <c r="M362" s="81"/>
      <c r="N362" s="81"/>
      <c r="O362" s="81"/>
      <c r="P362" s="81"/>
      <c r="Q362" s="95" t="s">
        <v>1026</v>
      </c>
    </row>
    <row r="363" spans="1:17" ht="33" hidden="1" customHeight="1" x14ac:dyDescent="0.3">
      <c r="A363" s="86">
        <v>512</v>
      </c>
      <c r="B363" s="181" t="s">
        <v>1557</v>
      </c>
      <c r="C363" s="9" t="s">
        <v>1652</v>
      </c>
      <c r="D363" s="181"/>
      <c r="E363" s="7" t="s">
        <v>1558</v>
      </c>
      <c r="F363" s="151" t="s">
        <v>1523</v>
      </c>
      <c r="G363" s="37">
        <v>8691.23</v>
      </c>
      <c r="H363" s="81" t="s">
        <v>501</v>
      </c>
      <c r="I363" s="105" t="s">
        <v>538</v>
      </c>
      <c r="J363" s="81" t="s">
        <v>539</v>
      </c>
      <c r="K363" s="81" t="s">
        <v>306</v>
      </c>
      <c r="L363" s="81"/>
      <c r="M363" s="81"/>
      <c r="N363" s="81"/>
      <c r="O363" s="81"/>
      <c r="P363" s="81"/>
      <c r="Q363" s="95" t="s">
        <v>1026</v>
      </c>
    </row>
    <row r="364" spans="1:17" ht="33" hidden="1" customHeight="1" x14ac:dyDescent="0.3">
      <c r="A364" s="88">
        <v>513</v>
      </c>
      <c r="B364" s="181" t="s">
        <v>1559</v>
      </c>
      <c r="C364" s="9" t="s">
        <v>1652</v>
      </c>
      <c r="D364" s="181"/>
      <c r="E364" s="7" t="s">
        <v>1560</v>
      </c>
      <c r="F364" s="151" t="s">
        <v>1523</v>
      </c>
      <c r="G364" s="37">
        <v>8980.93</v>
      </c>
      <c r="H364" s="81" t="s">
        <v>501</v>
      </c>
      <c r="I364" s="105" t="s">
        <v>538</v>
      </c>
      <c r="J364" s="81" t="s">
        <v>539</v>
      </c>
      <c r="K364" s="81" t="s">
        <v>306</v>
      </c>
      <c r="L364" s="81"/>
      <c r="M364" s="81"/>
      <c r="N364" s="81"/>
      <c r="O364" s="81"/>
      <c r="P364" s="81"/>
      <c r="Q364" s="95" t="s">
        <v>1026</v>
      </c>
    </row>
    <row r="365" spans="1:17" ht="33" hidden="1" customHeight="1" x14ac:dyDescent="0.3">
      <c r="A365" s="86">
        <v>514</v>
      </c>
      <c r="B365" s="181" t="s">
        <v>1559</v>
      </c>
      <c r="C365" s="9" t="s">
        <v>1652</v>
      </c>
      <c r="D365" s="181"/>
      <c r="E365" s="7" t="s">
        <v>1561</v>
      </c>
      <c r="F365" s="151" t="s">
        <v>1487</v>
      </c>
      <c r="G365" s="37">
        <v>7364.28</v>
      </c>
      <c r="H365" s="81" t="s">
        <v>501</v>
      </c>
      <c r="I365" s="105" t="s">
        <v>538</v>
      </c>
      <c r="J365" s="81" t="s">
        <v>539</v>
      </c>
      <c r="K365" s="81" t="s">
        <v>306</v>
      </c>
      <c r="L365" s="81"/>
      <c r="M365" s="81"/>
      <c r="N365" s="81"/>
      <c r="O365" s="81"/>
      <c r="P365" s="81"/>
      <c r="Q365" s="95" t="s">
        <v>1026</v>
      </c>
    </row>
    <row r="366" spans="1:17" ht="33" hidden="1" customHeight="1" x14ac:dyDescent="0.3">
      <c r="A366" s="88">
        <v>515</v>
      </c>
      <c r="B366" s="181" t="s">
        <v>1562</v>
      </c>
      <c r="C366" s="9" t="s">
        <v>1652</v>
      </c>
      <c r="D366" s="181"/>
      <c r="E366" s="7" t="s">
        <v>1563</v>
      </c>
      <c r="F366" s="151" t="s">
        <v>1523</v>
      </c>
      <c r="G366" s="37">
        <v>9671.7800000000007</v>
      </c>
      <c r="H366" s="81" t="s">
        <v>501</v>
      </c>
      <c r="I366" s="105" t="s">
        <v>538</v>
      </c>
      <c r="J366" s="81" t="s">
        <v>539</v>
      </c>
      <c r="K366" s="81" t="s">
        <v>306</v>
      </c>
      <c r="L366" s="81"/>
      <c r="M366" s="81"/>
      <c r="N366" s="81"/>
      <c r="O366" s="81"/>
      <c r="P366" s="81"/>
      <c r="Q366" s="95" t="s">
        <v>1026</v>
      </c>
    </row>
    <row r="367" spans="1:17" ht="33" hidden="1" customHeight="1" x14ac:dyDescent="0.3">
      <c r="A367" s="86">
        <v>516</v>
      </c>
      <c r="B367" s="181" t="s">
        <v>1562</v>
      </c>
      <c r="C367" s="9" t="s">
        <v>1652</v>
      </c>
      <c r="D367" s="181"/>
      <c r="E367" s="7" t="s">
        <v>1564</v>
      </c>
      <c r="F367" s="151" t="s">
        <v>1487</v>
      </c>
      <c r="G367" s="37">
        <v>7996.45</v>
      </c>
      <c r="H367" s="81" t="s">
        <v>501</v>
      </c>
      <c r="I367" s="105" t="s">
        <v>538</v>
      </c>
      <c r="J367" s="81" t="s">
        <v>539</v>
      </c>
      <c r="K367" s="81" t="s">
        <v>306</v>
      </c>
      <c r="L367" s="81"/>
      <c r="M367" s="81"/>
      <c r="N367" s="81"/>
      <c r="O367" s="81"/>
      <c r="P367" s="81"/>
      <c r="Q367" s="95" t="s">
        <v>1026</v>
      </c>
    </row>
    <row r="368" spans="1:17" ht="33" hidden="1" customHeight="1" x14ac:dyDescent="0.3">
      <c r="A368" s="88">
        <v>517</v>
      </c>
      <c r="B368" s="181" t="s">
        <v>1565</v>
      </c>
      <c r="C368" s="9" t="s">
        <v>1652</v>
      </c>
      <c r="D368" s="181"/>
      <c r="E368" s="7" t="s">
        <v>1566</v>
      </c>
      <c r="F368" s="151" t="s">
        <v>1487</v>
      </c>
      <c r="G368" s="37">
        <v>7222.61</v>
      </c>
      <c r="H368" s="81" t="s">
        <v>501</v>
      </c>
      <c r="I368" s="105" t="s">
        <v>538</v>
      </c>
      <c r="J368" s="81" t="s">
        <v>539</v>
      </c>
      <c r="K368" s="81" t="s">
        <v>306</v>
      </c>
      <c r="L368" s="81"/>
      <c r="M368" s="81"/>
      <c r="N368" s="81"/>
      <c r="O368" s="81"/>
      <c r="P368" s="81"/>
      <c r="Q368" s="95" t="s">
        <v>1026</v>
      </c>
    </row>
    <row r="369" spans="1:17" ht="33" hidden="1" customHeight="1" x14ac:dyDescent="0.3">
      <c r="A369" s="86">
        <v>518</v>
      </c>
      <c r="B369" s="181" t="s">
        <v>1000</v>
      </c>
      <c r="C369" s="9" t="s">
        <v>1652</v>
      </c>
      <c r="D369" s="181"/>
      <c r="E369" s="7" t="s">
        <v>1567</v>
      </c>
      <c r="F369" s="151" t="s">
        <v>1523</v>
      </c>
      <c r="G369" s="37">
        <v>9902.06</v>
      </c>
      <c r="H369" s="81" t="s">
        <v>501</v>
      </c>
      <c r="I369" s="105" t="s">
        <v>538</v>
      </c>
      <c r="J369" s="81" t="s">
        <v>539</v>
      </c>
      <c r="K369" s="81" t="s">
        <v>306</v>
      </c>
      <c r="L369" s="81"/>
      <c r="M369" s="81"/>
      <c r="N369" s="81"/>
      <c r="O369" s="81"/>
      <c r="P369" s="81"/>
      <c r="Q369" s="95" t="s">
        <v>1026</v>
      </c>
    </row>
    <row r="370" spans="1:17" ht="33" hidden="1" customHeight="1" x14ac:dyDescent="0.3">
      <c r="A370" s="88">
        <v>519</v>
      </c>
      <c r="B370" s="181" t="s">
        <v>1568</v>
      </c>
      <c r="C370" s="9" t="s">
        <v>1652</v>
      </c>
      <c r="D370" s="181"/>
      <c r="E370" s="7" t="s">
        <v>1569</v>
      </c>
      <c r="F370" s="151" t="s">
        <v>1487</v>
      </c>
      <c r="G370" s="37">
        <v>1713.58</v>
      </c>
      <c r="H370" s="81" t="s">
        <v>501</v>
      </c>
      <c r="I370" s="105" t="s">
        <v>538</v>
      </c>
      <c r="J370" s="81" t="s">
        <v>539</v>
      </c>
      <c r="K370" s="81" t="s">
        <v>306</v>
      </c>
      <c r="L370" s="81"/>
      <c r="M370" s="81"/>
      <c r="N370" s="81"/>
      <c r="O370" s="81"/>
      <c r="P370" s="81"/>
      <c r="Q370" s="95" t="s">
        <v>1026</v>
      </c>
    </row>
    <row r="371" spans="1:17" ht="33" hidden="1" customHeight="1" x14ac:dyDescent="0.3">
      <c r="A371" s="86">
        <v>520</v>
      </c>
      <c r="B371" s="181" t="s">
        <v>1570</v>
      </c>
      <c r="C371" s="9" t="s">
        <v>1652</v>
      </c>
      <c r="D371" s="181"/>
      <c r="E371" s="7" t="s">
        <v>1571</v>
      </c>
      <c r="F371" s="151" t="s">
        <v>1128</v>
      </c>
      <c r="G371" s="37">
        <v>2340733.61</v>
      </c>
      <c r="H371" s="81" t="s">
        <v>501</v>
      </c>
      <c r="I371" s="105" t="s">
        <v>538</v>
      </c>
      <c r="J371" s="81" t="s">
        <v>539</v>
      </c>
      <c r="K371" s="81" t="s">
        <v>306</v>
      </c>
      <c r="L371" s="81"/>
      <c r="M371" s="81"/>
      <c r="N371" s="81"/>
      <c r="O371" s="81"/>
      <c r="P371" s="81"/>
      <c r="Q371" s="95" t="s">
        <v>1026</v>
      </c>
    </row>
    <row r="372" spans="1:17" ht="33" hidden="1" customHeight="1" x14ac:dyDescent="0.3">
      <c r="A372" s="88">
        <v>521</v>
      </c>
      <c r="B372" s="181" t="s">
        <v>1572</v>
      </c>
      <c r="C372" s="9" t="s">
        <v>1652</v>
      </c>
      <c r="D372" s="181"/>
      <c r="E372" s="7" t="s">
        <v>1573</v>
      </c>
      <c r="F372" s="151" t="s">
        <v>1487</v>
      </c>
      <c r="G372" s="37">
        <v>1820.03</v>
      </c>
      <c r="H372" s="81" t="s">
        <v>501</v>
      </c>
      <c r="I372" s="105" t="s">
        <v>538</v>
      </c>
      <c r="J372" s="81" t="s">
        <v>539</v>
      </c>
      <c r="K372" s="81" t="s">
        <v>306</v>
      </c>
      <c r="L372" s="81"/>
      <c r="M372" s="81"/>
      <c r="N372" s="81"/>
      <c r="O372" s="81"/>
      <c r="P372" s="81"/>
      <c r="Q372" s="95" t="s">
        <v>1026</v>
      </c>
    </row>
    <row r="373" spans="1:17" ht="33" hidden="1" customHeight="1" x14ac:dyDescent="0.3">
      <c r="A373" s="86">
        <v>522</v>
      </c>
      <c r="B373" s="181" t="s">
        <v>1572</v>
      </c>
      <c r="C373" s="9" t="s">
        <v>1652</v>
      </c>
      <c r="D373" s="181"/>
      <c r="E373" s="7" t="s">
        <v>1574</v>
      </c>
      <c r="F373" s="151" t="s">
        <v>1487</v>
      </c>
      <c r="G373" s="37">
        <v>1869.42</v>
      </c>
      <c r="H373" s="81" t="s">
        <v>501</v>
      </c>
      <c r="I373" s="105" t="s">
        <v>538</v>
      </c>
      <c r="J373" s="81" t="s">
        <v>539</v>
      </c>
      <c r="K373" s="81" t="s">
        <v>306</v>
      </c>
      <c r="L373" s="81"/>
      <c r="M373" s="81"/>
      <c r="N373" s="81"/>
      <c r="O373" s="81"/>
      <c r="P373" s="81"/>
      <c r="Q373" s="95" t="s">
        <v>1026</v>
      </c>
    </row>
    <row r="374" spans="1:17" ht="33" hidden="1" customHeight="1" x14ac:dyDescent="0.3">
      <c r="A374" s="88">
        <v>523</v>
      </c>
      <c r="B374" s="181" t="s">
        <v>935</v>
      </c>
      <c r="C374" s="9" t="s">
        <v>1652</v>
      </c>
      <c r="D374" s="181"/>
      <c r="E374" s="7" t="s">
        <v>1575</v>
      </c>
      <c r="F374" s="151" t="s">
        <v>1487</v>
      </c>
      <c r="G374" s="37">
        <v>6254.28</v>
      </c>
      <c r="H374" s="81" t="s">
        <v>501</v>
      </c>
      <c r="I374" s="105" t="s">
        <v>538</v>
      </c>
      <c r="J374" s="81" t="s">
        <v>539</v>
      </c>
      <c r="K374" s="81" t="s">
        <v>306</v>
      </c>
      <c r="L374" s="81"/>
      <c r="M374" s="81"/>
      <c r="N374" s="81"/>
      <c r="O374" s="81"/>
      <c r="P374" s="81"/>
      <c r="Q374" s="95" t="s">
        <v>1026</v>
      </c>
    </row>
    <row r="375" spans="1:17" ht="33" hidden="1" customHeight="1" x14ac:dyDescent="0.3">
      <c r="A375" s="86">
        <v>524</v>
      </c>
      <c r="B375" s="181" t="s">
        <v>1576</v>
      </c>
      <c r="C375" s="9" t="s">
        <v>1652</v>
      </c>
      <c r="D375" s="181"/>
      <c r="E375" s="7" t="s">
        <v>1577</v>
      </c>
      <c r="F375" s="151" t="s">
        <v>1487</v>
      </c>
      <c r="G375" s="37">
        <v>17.34</v>
      </c>
      <c r="H375" s="81" t="s">
        <v>501</v>
      </c>
      <c r="I375" s="105" t="s">
        <v>538</v>
      </c>
      <c r="J375" s="81" t="s">
        <v>539</v>
      </c>
      <c r="K375" s="81" t="s">
        <v>306</v>
      </c>
      <c r="L375" s="81"/>
      <c r="M375" s="81"/>
      <c r="N375" s="81"/>
      <c r="O375" s="81"/>
      <c r="P375" s="81"/>
      <c r="Q375" s="95" t="s">
        <v>1026</v>
      </c>
    </row>
    <row r="376" spans="1:17" ht="33" hidden="1" customHeight="1" x14ac:dyDescent="0.3">
      <c r="A376" s="88">
        <v>525</v>
      </c>
      <c r="B376" s="181" t="s">
        <v>1578</v>
      </c>
      <c r="C376" s="9" t="s">
        <v>1652</v>
      </c>
      <c r="D376" s="181"/>
      <c r="E376" s="7" t="s">
        <v>1579</v>
      </c>
      <c r="F376" s="151" t="s">
        <v>1135</v>
      </c>
      <c r="G376" s="37">
        <v>19.43</v>
      </c>
      <c r="H376" s="81" t="s">
        <v>501</v>
      </c>
      <c r="I376" s="105" t="s">
        <v>538</v>
      </c>
      <c r="J376" s="81" t="s">
        <v>539</v>
      </c>
      <c r="K376" s="81" t="s">
        <v>306</v>
      </c>
      <c r="L376" s="81"/>
      <c r="M376" s="81"/>
      <c r="N376" s="81"/>
      <c r="O376" s="81"/>
      <c r="P376" s="81"/>
      <c r="Q376" s="95" t="s">
        <v>1026</v>
      </c>
    </row>
    <row r="377" spans="1:17" ht="33" hidden="1" customHeight="1" x14ac:dyDescent="0.3">
      <c r="A377" s="86">
        <v>526</v>
      </c>
      <c r="B377" s="181" t="s">
        <v>1581</v>
      </c>
      <c r="C377" s="9" t="s">
        <v>1652</v>
      </c>
      <c r="D377" s="181"/>
      <c r="E377" s="7" t="s">
        <v>1582</v>
      </c>
      <c r="F377" s="151" t="s">
        <v>1487</v>
      </c>
      <c r="G377" s="37">
        <v>0.17</v>
      </c>
      <c r="H377" s="81" t="s">
        <v>501</v>
      </c>
      <c r="I377" s="105" t="s">
        <v>538</v>
      </c>
      <c r="J377" s="81" t="s">
        <v>539</v>
      </c>
      <c r="K377" s="81" t="s">
        <v>306</v>
      </c>
      <c r="L377" s="81"/>
      <c r="M377" s="81"/>
      <c r="N377" s="81"/>
      <c r="O377" s="81"/>
      <c r="P377" s="81"/>
      <c r="Q377" s="95" t="s">
        <v>1026</v>
      </c>
    </row>
    <row r="378" spans="1:17" ht="33" hidden="1" customHeight="1" x14ac:dyDescent="0.3">
      <c r="A378" s="88">
        <v>527</v>
      </c>
      <c r="B378" s="181" t="s">
        <v>1583</v>
      </c>
      <c r="C378" s="9" t="s">
        <v>1652</v>
      </c>
      <c r="D378" s="181"/>
      <c r="E378" s="7" t="s">
        <v>1584</v>
      </c>
      <c r="F378" s="151" t="s">
        <v>1017</v>
      </c>
      <c r="G378" s="37">
        <v>0.68</v>
      </c>
      <c r="H378" s="81" t="s">
        <v>501</v>
      </c>
      <c r="I378" s="105" t="s">
        <v>538</v>
      </c>
      <c r="J378" s="81" t="s">
        <v>539</v>
      </c>
      <c r="K378" s="81" t="s">
        <v>306</v>
      </c>
      <c r="L378" s="81"/>
      <c r="M378" s="81"/>
      <c r="N378" s="81"/>
      <c r="O378" s="81"/>
      <c r="P378" s="81"/>
      <c r="Q378" s="95" t="s">
        <v>1026</v>
      </c>
    </row>
    <row r="379" spans="1:17" ht="33" hidden="1" customHeight="1" x14ac:dyDescent="0.3">
      <c r="A379" s="86">
        <v>528</v>
      </c>
      <c r="B379" s="181" t="s">
        <v>1585</v>
      </c>
      <c r="C379" s="9" t="s">
        <v>1652</v>
      </c>
      <c r="D379" s="181"/>
      <c r="E379" s="7" t="s">
        <v>1586</v>
      </c>
      <c r="F379" s="151" t="s">
        <v>1017</v>
      </c>
      <c r="G379" s="37">
        <v>2.2799999999999998</v>
      </c>
      <c r="H379" s="81" t="s">
        <v>501</v>
      </c>
      <c r="I379" s="105" t="s">
        <v>538</v>
      </c>
      <c r="J379" s="81" t="s">
        <v>539</v>
      </c>
      <c r="K379" s="81" t="s">
        <v>306</v>
      </c>
      <c r="L379" s="81"/>
      <c r="M379" s="81"/>
      <c r="N379" s="81"/>
      <c r="O379" s="81"/>
      <c r="P379" s="81"/>
      <c r="Q379" s="95" t="s">
        <v>1026</v>
      </c>
    </row>
    <row r="380" spans="1:17" ht="33" hidden="1" customHeight="1" x14ac:dyDescent="0.3">
      <c r="A380" s="88">
        <v>529</v>
      </c>
      <c r="B380" s="181" t="s">
        <v>1587</v>
      </c>
      <c r="C380" s="9" t="s">
        <v>1652</v>
      </c>
      <c r="D380" s="181"/>
      <c r="E380" s="7" t="s">
        <v>1588</v>
      </c>
      <c r="F380" s="151" t="s">
        <v>1017</v>
      </c>
      <c r="G380" s="37">
        <v>39.979999999999997</v>
      </c>
      <c r="H380" s="81" t="s">
        <v>501</v>
      </c>
      <c r="I380" s="105" t="s">
        <v>538</v>
      </c>
      <c r="J380" s="81" t="s">
        <v>539</v>
      </c>
      <c r="K380" s="81" t="s">
        <v>306</v>
      </c>
      <c r="L380" s="81"/>
      <c r="M380" s="81"/>
      <c r="N380" s="81"/>
      <c r="O380" s="81"/>
      <c r="P380" s="81"/>
      <c r="Q380" s="95" t="s">
        <v>1026</v>
      </c>
    </row>
    <row r="381" spans="1:17" ht="33" hidden="1" customHeight="1" x14ac:dyDescent="0.3">
      <c r="A381" s="86">
        <v>530</v>
      </c>
      <c r="B381" s="181" t="s">
        <v>1589</v>
      </c>
      <c r="C381" s="9" t="s">
        <v>1652</v>
      </c>
      <c r="D381" s="181"/>
      <c r="E381" s="7" t="s">
        <v>1590</v>
      </c>
      <c r="F381" s="151" t="s">
        <v>1017</v>
      </c>
      <c r="G381" s="37">
        <v>25.58</v>
      </c>
      <c r="H381" s="81" t="s">
        <v>501</v>
      </c>
      <c r="I381" s="105" t="s">
        <v>538</v>
      </c>
      <c r="J381" s="81" t="s">
        <v>539</v>
      </c>
      <c r="K381" s="81" t="s">
        <v>306</v>
      </c>
      <c r="L381" s="81"/>
      <c r="M381" s="81"/>
      <c r="N381" s="81"/>
      <c r="O381" s="81"/>
      <c r="P381" s="81"/>
      <c r="Q381" s="95" t="s">
        <v>1026</v>
      </c>
    </row>
    <row r="382" spans="1:17" ht="33" hidden="1" customHeight="1" x14ac:dyDescent="0.3">
      <c r="A382" s="88">
        <v>531</v>
      </c>
      <c r="B382" s="181" t="s">
        <v>1591</v>
      </c>
      <c r="C382" s="9" t="s">
        <v>1652</v>
      </c>
      <c r="D382" s="181"/>
      <c r="E382" s="7" t="s">
        <v>1592</v>
      </c>
      <c r="F382" s="151" t="s">
        <v>1135</v>
      </c>
      <c r="G382" s="37">
        <v>8.09</v>
      </c>
      <c r="H382" s="81" t="s">
        <v>501</v>
      </c>
      <c r="I382" s="105" t="s">
        <v>538</v>
      </c>
      <c r="J382" s="81" t="s">
        <v>539</v>
      </c>
      <c r="K382" s="81" t="s">
        <v>306</v>
      </c>
      <c r="L382" s="81"/>
      <c r="M382" s="81"/>
      <c r="N382" s="81"/>
      <c r="O382" s="81"/>
      <c r="P382" s="81"/>
      <c r="Q382" s="95" t="s">
        <v>1026</v>
      </c>
    </row>
    <row r="383" spans="1:17" ht="33" hidden="1" customHeight="1" x14ac:dyDescent="0.3">
      <c r="A383" s="86">
        <v>532</v>
      </c>
      <c r="B383" s="181" t="s">
        <v>1594</v>
      </c>
      <c r="C383" s="9" t="s">
        <v>1652</v>
      </c>
      <c r="D383" s="181"/>
      <c r="E383" s="7" t="s">
        <v>1595</v>
      </c>
      <c r="F383" s="151" t="s">
        <v>1017</v>
      </c>
      <c r="G383" s="37">
        <v>0.13</v>
      </c>
      <c r="H383" s="81" t="s">
        <v>501</v>
      </c>
      <c r="I383" s="105" t="s">
        <v>538</v>
      </c>
      <c r="J383" s="81" t="s">
        <v>539</v>
      </c>
      <c r="K383" s="81" t="s">
        <v>306</v>
      </c>
      <c r="L383" s="81"/>
      <c r="M383" s="81"/>
      <c r="N383" s="81"/>
      <c r="O383" s="81"/>
      <c r="P383" s="81"/>
      <c r="Q383" s="95" t="s">
        <v>1026</v>
      </c>
    </row>
    <row r="384" spans="1:17" ht="33" hidden="1" customHeight="1" x14ac:dyDescent="0.3">
      <c r="A384" s="88">
        <v>533</v>
      </c>
      <c r="B384" s="181" t="s">
        <v>1596</v>
      </c>
      <c r="C384" s="9" t="s">
        <v>1652</v>
      </c>
      <c r="D384" s="181"/>
      <c r="E384" s="7" t="s">
        <v>1597</v>
      </c>
      <c r="F384" s="151" t="s">
        <v>1017</v>
      </c>
      <c r="G384" s="37">
        <v>93.17</v>
      </c>
      <c r="H384" s="81" t="s">
        <v>501</v>
      </c>
      <c r="I384" s="105" t="s">
        <v>538</v>
      </c>
      <c r="J384" s="81" t="s">
        <v>539</v>
      </c>
      <c r="K384" s="81" t="s">
        <v>306</v>
      </c>
      <c r="L384" s="81"/>
      <c r="M384" s="81"/>
      <c r="N384" s="81"/>
      <c r="O384" s="81"/>
      <c r="P384" s="81"/>
      <c r="Q384" s="95" t="s">
        <v>1026</v>
      </c>
    </row>
    <row r="385" spans="1:17" ht="33" hidden="1" customHeight="1" x14ac:dyDescent="0.3">
      <c r="A385" s="86">
        <v>534</v>
      </c>
      <c r="B385" s="181" t="s">
        <v>1598</v>
      </c>
      <c r="C385" s="9" t="s">
        <v>1652</v>
      </c>
      <c r="D385" s="181"/>
      <c r="E385" s="7" t="s">
        <v>1599</v>
      </c>
      <c r="F385" s="151" t="s">
        <v>1523</v>
      </c>
      <c r="G385" s="37">
        <v>34537.1</v>
      </c>
      <c r="H385" s="81" t="s">
        <v>501</v>
      </c>
      <c r="I385" s="105" t="s">
        <v>538</v>
      </c>
      <c r="J385" s="81" t="s">
        <v>539</v>
      </c>
      <c r="K385" s="81" t="s">
        <v>306</v>
      </c>
      <c r="L385" s="81"/>
      <c r="M385" s="81"/>
      <c r="N385" s="81"/>
      <c r="O385" s="81"/>
      <c r="P385" s="81"/>
      <c r="Q385" s="95" t="s">
        <v>1026</v>
      </c>
    </row>
    <row r="386" spans="1:17" ht="33" hidden="1" customHeight="1" x14ac:dyDescent="0.3">
      <c r="A386" s="88">
        <v>535</v>
      </c>
      <c r="B386" s="181" t="s">
        <v>1598</v>
      </c>
      <c r="C386" s="9" t="s">
        <v>1652</v>
      </c>
      <c r="D386" s="181"/>
      <c r="E386" s="7" t="s">
        <v>1600</v>
      </c>
      <c r="F386" s="151" t="s">
        <v>1523</v>
      </c>
      <c r="G386" s="37">
        <v>8022.67</v>
      </c>
      <c r="H386" s="81" t="s">
        <v>501</v>
      </c>
      <c r="I386" s="105" t="s">
        <v>538</v>
      </c>
      <c r="J386" s="81" t="s">
        <v>539</v>
      </c>
      <c r="K386" s="81" t="s">
        <v>306</v>
      </c>
      <c r="L386" s="81"/>
      <c r="M386" s="81"/>
      <c r="N386" s="81"/>
      <c r="O386" s="81"/>
      <c r="P386" s="81"/>
      <c r="Q386" s="95" t="s">
        <v>1026</v>
      </c>
    </row>
    <row r="387" spans="1:17" ht="33" hidden="1" customHeight="1" x14ac:dyDescent="0.3">
      <c r="A387" s="86">
        <v>536</v>
      </c>
      <c r="B387" s="181" t="s">
        <v>1601</v>
      </c>
      <c r="C387" s="9" t="s">
        <v>1652</v>
      </c>
      <c r="D387" s="181"/>
      <c r="E387" s="7" t="s">
        <v>1602</v>
      </c>
      <c r="F387" s="151" t="s">
        <v>1007</v>
      </c>
      <c r="G387" s="37">
        <v>-17.34</v>
      </c>
      <c r="H387" s="95" t="s">
        <v>632</v>
      </c>
      <c r="I387" s="105" t="s">
        <v>538</v>
      </c>
      <c r="J387" s="81" t="s">
        <v>539</v>
      </c>
      <c r="K387" s="81" t="s">
        <v>306</v>
      </c>
      <c r="L387" s="81"/>
      <c r="M387" s="81"/>
      <c r="N387" s="81"/>
      <c r="O387" s="81"/>
      <c r="P387" s="81"/>
      <c r="Q387" s="95" t="s">
        <v>1011</v>
      </c>
    </row>
    <row r="388" spans="1:17" ht="33" hidden="1" customHeight="1" x14ac:dyDescent="0.3">
      <c r="A388" s="88">
        <v>537</v>
      </c>
      <c r="B388" s="181" t="s">
        <v>1601</v>
      </c>
      <c r="C388" s="9" t="s">
        <v>1652</v>
      </c>
      <c r="D388" s="181"/>
      <c r="E388" s="7" t="s">
        <v>1603</v>
      </c>
      <c r="F388" s="151" t="s">
        <v>1007</v>
      </c>
      <c r="G388" s="37">
        <v>-0.17</v>
      </c>
      <c r="H388" s="95" t="s">
        <v>632</v>
      </c>
      <c r="I388" s="105" t="s">
        <v>538</v>
      </c>
      <c r="J388" s="81" t="s">
        <v>539</v>
      </c>
      <c r="K388" s="81" t="s">
        <v>306</v>
      </c>
      <c r="L388" s="81"/>
      <c r="M388" s="81"/>
      <c r="N388" s="81"/>
      <c r="O388" s="81"/>
      <c r="P388" s="81"/>
      <c r="Q388" s="95" t="s">
        <v>1011</v>
      </c>
    </row>
    <row r="389" spans="1:17" ht="33" hidden="1" customHeight="1" x14ac:dyDescent="0.3">
      <c r="A389" s="86">
        <v>538</v>
      </c>
      <c r="B389" s="181" t="s">
        <v>1604</v>
      </c>
      <c r="C389" s="9" t="s">
        <v>1652</v>
      </c>
      <c r="D389" s="181"/>
      <c r="E389" s="7" t="s">
        <v>1605</v>
      </c>
      <c r="F389" s="151" t="s">
        <v>1606</v>
      </c>
      <c r="G389" s="37">
        <v>-153326.79999999999</v>
      </c>
      <c r="H389" s="95" t="s">
        <v>632</v>
      </c>
      <c r="I389" s="105" t="s">
        <v>538</v>
      </c>
      <c r="J389" s="81" t="s">
        <v>539</v>
      </c>
      <c r="K389" s="81" t="s">
        <v>306</v>
      </c>
      <c r="L389" s="81"/>
      <c r="M389" s="81"/>
      <c r="N389" s="81"/>
      <c r="O389" s="81"/>
      <c r="P389" s="81"/>
      <c r="Q389" s="95" t="s">
        <v>1011</v>
      </c>
    </row>
    <row r="390" spans="1:17" ht="33" hidden="1" customHeight="1" x14ac:dyDescent="0.3">
      <c r="A390" s="88">
        <v>539</v>
      </c>
      <c r="B390" s="181" t="s">
        <v>1604</v>
      </c>
      <c r="C390" s="9" t="s">
        <v>1652</v>
      </c>
      <c r="D390" s="181"/>
      <c r="E390" s="7" t="s">
        <v>1607</v>
      </c>
      <c r="F390" s="151" t="s">
        <v>1606</v>
      </c>
      <c r="G390" s="37">
        <v>-6941.46</v>
      </c>
      <c r="H390" s="95" t="s">
        <v>632</v>
      </c>
      <c r="I390" s="105" t="s">
        <v>538</v>
      </c>
      <c r="J390" s="81" t="s">
        <v>539</v>
      </c>
      <c r="K390" s="81" t="s">
        <v>306</v>
      </c>
      <c r="L390" s="81"/>
      <c r="M390" s="81"/>
      <c r="N390" s="81"/>
      <c r="O390" s="81"/>
      <c r="P390" s="81"/>
      <c r="Q390" s="95" t="s">
        <v>1011</v>
      </c>
    </row>
    <row r="391" spans="1:17" ht="33" hidden="1" customHeight="1" x14ac:dyDescent="0.3">
      <c r="A391" s="86">
        <v>540</v>
      </c>
      <c r="B391" s="181" t="s">
        <v>1604</v>
      </c>
      <c r="C391" s="9" t="s">
        <v>1652</v>
      </c>
      <c r="D391" s="181"/>
      <c r="E391" s="7" t="s">
        <v>1608</v>
      </c>
      <c r="F391" s="151" t="s">
        <v>1606</v>
      </c>
      <c r="G391" s="37">
        <v>-34537.1</v>
      </c>
      <c r="H391" s="95" t="s">
        <v>632</v>
      </c>
      <c r="I391" s="105" t="s">
        <v>538</v>
      </c>
      <c r="J391" s="81" t="s">
        <v>539</v>
      </c>
      <c r="K391" s="81" t="s">
        <v>306</v>
      </c>
      <c r="L391" s="81"/>
      <c r="M391" s="81"/>
      <c r="N391" s="81"/>
      <c r="O391" s="81"/>
      <c r="P391" s="81"/>
      <c r="Q391" s="95" t="s">
        <v>1011</v>
      </c>
    </row>
    <row r="392" spans="1:17" ht="33" hidden="1" customHeight="1" x14ac:dyDescent="0.3">
      <c r="A392" s="88">
        <v>541</v>
      </c>
      <c r="B392" s="181" t="s">
        <v>1604</v>
      </c>
      <c r="C392" s="9" t="s">
        <v>1652</v>
      </c>
      <c r="D392" s="181"/>
      <c r="E392" s="7" t="s">
        <v>1609</v>
      </c>
      <c r="F392" s="151" t="s">
        <v>1606</v>
      </c>
      <c r="G392" s="37">
        <v>-23080.65</v>
      </c>
      <c r="H392" s="95" t="s">
        <v>632</v>
      </c>
      <c r="I392" s="105" t="s">
        <v>538</v>
      </c>
      <c r="J392" s="81" t="s">
        <v>539</v>
      </c>
      <c r="K392" s="81" t="s">
        <v>306</v>
      </c>
      <c r="L392" s="81"/>
      <c r="M392" s="81"/>
      <c r="N392" s="81"/>
      <c r="O392" s="81"/>
      <c r="P392" s="81"/>
      <c r="Q392" s="95" t="s">
        <v>1011</v>
      </c>
    </row>
    <row r="393" spans="1:17" ht="33" hidden="1" customHeight="1" x14ac:dyDescent="0.3">
      <c r="A393" s="86">
        <v>542</v>
      </c>
      <c r="B393" s="181" t="s">
        <v>1604</v>
      </c>
      <c r="C393" s="9" t="s">
        <v>1652</v>
      </c>
      <c r="D393" s="181"/>
      <c r="E393" s="7" t="s">
        <v>1610</v>
      </c>
      <c r="F393" s="151" t="s">
        <v>1606</v>
      </c>
      <c r="G393" s="37">
        <v>-467394.6</v>
      </c>
      <c r="H393" s="95" t="s">
        <v>632</v>
      </c>
      <c r="I393" s="105" t="s">
        <v>538</v>
      </c>
      <c r="J393" s="81" t="s">
        <v>539</v>
      </c>
      <c r="K393" s="81" t="s">
        <v>306</v>
      </c>
      <c r="L393" s="81"/>
      <c r="M393" s="81"/>
      <c r="N393" s="81"/>
      <c r="O393" s="81"/>
      <c r="P393" s="81"/>
      <c r="Q393" s="95" t="s">
        <v>1011</v>
      </c>
    </row>
    <row r="394" spans="1:17" ht="33" hidden="1" customHeight="1" x14ac:dyDescent="0.3">
      <c r="A394" s="88">
        <v>543</v>
      </c>
      <c r="B394" s="181" t="s">
        <v>1604</v>
      </c>
      <c r="C394" s="9" t="s">
        <v>1652</v>
      </c>
      <c r="D394" s="181"/>
      <c r="E394" s="7" t="s">
        <v>1611</v>
      </c>
      <c r="F394" s="151" t="s">
        <v>1606</v>
      </c>
      <c r="G394" s="37">
        <v>-1731408</v>
      </c>
      <c r="H394" s="95" t="s">
        <v>632</v>
      </c>
      <c r="I394" s="105" t="s">
        <v>538</v>
      </c>
      <c r="J394" s="81" t="s">
        <v>539</v>
      </c>
      <c r="K394" s="81" t="s">
        <v>306</v>
      </c>
      <c r="L394" s="81"/>
      <c r="M394" s="81"/>
      <c r="N394" s="81"/>
      <c r="O394" s="81"/>
      <c r="P394" s="81"/>
      <c r="Q394" s="95" t="s">
        <v>1011</v>
      </c>
    </row>
    <row r="395" spans="1:17" ht="33" hidden="1" customHeight="1" x14ac:dyDescent="0.3">
      <c r="A395" s="86">
        <v>544</v>
      </c>
      <c r="B395" s="181" t="s">
        <v>1604</v>
      </c>
      <c r="C395" s="9" t="s">
        <v>1652</v>
      </c>
      <c r="D395" s="181"/>
      <c r="E395" s="7" t="s">
        <v>1612</v>
      </c>
      <c r="F395" s="151" t="s">
        <v>1606</v>
      </c>
      <c r="G395" s="37">
        <v>-24672.1</v>
      </c>
      <c r="H395" s="95" t="s">
        <v>632</v>
      </c>
      <c r="I395" s="105" t="s">
        <v>538</v>
      </c>
      <c r="J395" s="81" t="s">
        <v>539</v>
      </c>
      <c r="K395" s="81" t="s">
        <v>306</v>
      </c>
      <c r="L395" s="81"/>
      <c r="M395" s="81"/>
      <c r="N395" s="81"/>
      <c r="O395" s="81"/>
      <c r="P395" s="81"/>
      <c r="Q395" s="95" t="s">
        <v>1011</v>
      </c>
    </row>
    <row r="396" spans="1:17" ht="33" hidden="1" customHeight="1" x14ac:dyDescent="0.3">
      <c r="A396" s="88">
        <v>545</v>
      </c>
      <c r="B396" s="181" t="s">
        <v>1604</v>
      </c>
      <c r="C396" s="9" t="s">
        <v>1652</v>
      </c>
      <c r="D396" s="181"/>
      <c r="E396" s="7" t="s">
        <v>1613</v>
      </c>
      <c r="F396" s="151" t="s">
        <v>1606</v>
      </c>
      <c r="G396" s="37">
        <v>-262310.84999999998</v>
      </c>
      <c r="H396" s="95" t="s">
        <v>632</v>
      </c>
      <c r="I396" s="105" t="s">
        <v>538</v>
      </c>
      <c r="J396" s="81" t="s">
        <v>539</v>
      </c>
      <c r="K396" s="81" t="s">
        <v>306</v>
      </c>
      <c r="L396" s="81"/>
      <c r="M396" s="81"/>
      <c r="N396" s="81"/>
      <c r="O396" s="81"/>
      <c r="P396" s="81"/>
      <c r="Q396" s="95" t="s">
        <v>1011</v>
      </c>
    </row>
    <row r="397" spans="1:17" ht="33" hidden="1" customHeight="1" x14ac:dyDescent="0.3">
      <c r="A397" s="86">
        <v>546</v>
      </c>
      <c r="B397" s="181" t="s">
        <v>1604</v>
      </c>
      <c r="C397" s="9" t="s">
        <v>1652</v>
      </c>
      <c r="D397" s="181"/>
      <c r="E397" s="7" t="s">
        <v>1614</v>
      </c>
      <c r="F397" s="151" t="s">
        <v>1606</v>
      </c>
      <c r="G397" s="37">
        <v>-970867.55</v>
      </c>
      <c r="H397" s="95" t="s">
        <v>632</v>
      </c>
      <c r="I397" s="105" t="s">
        <v>538</v>
      </c>
      <c r="J397" s="81" t="s">
        <v>539</v>
      </c>
      <c r="K397" s="81" t="s">
        <v>306</v>
      </c>
      <c r="L397" s="81"/>
      <c r="M397" s="81"/>
      <c r="N397" s="81"/>
      <c r="O397" s="81"/>
      <c r="P397" s="81"/>
      <c r="Q397" s="95" t="s">
        <v>1011</v>
      </c>
    </row>
    <row r="398" spans="1:17" ht="33" hidden="1" customHeight="1" x14ac:dyDescent="0.3">
      <c r="A398" s="88">
        <v>547</v>
      </c>
      <c r="B398" s="181" t="s">
        <v>1604</v>
      </c>
      <c r="C398" s="9" t="s">
        <v>1652</v>
      </c>
      <c r="D398" s="181"/>
      <c r="E398" s="7" t="s">
        <v>1615</v>
      </c>
      <c r="F398" s="151" t="s">
        <v>1606</v>
      </c>
      <c r="G398" s="37">
        <v>-25553.56</v>
      </c>
      <c r="H398" s="95" t="s">
        <v>632</v>
      </c>
      <c r="I398" s="105" t="s">
        <v>538</v>
      </c>
      <c r="J398" s="81" t="s">
        <v>539</v>
      </c>
      <c r="K398" s="81" t="s">
        <v>306</v>
      </c>
      <c r="L398" s="81"/>
      <c r="M398" s="81"/>
      <c r="N398" s="81"/>
      <c r="O398" s="81"/>
      <c r="P398" s="81"/>
      <c r="Q398" s="95" t="s">
        <v>1011</v>
      </c>
    </row>
    <row r="399" spans="1:17" ht="33" hidden="1" customHeight="1" x14ac:dyDescent="0.3">
      <c r="A399" s="86">
        <v>548</v>
      </c>
      <c r="B399" s="181" t="s">
        <v>1604</v>
      </c>
      <c r="C399" s="9" t="s">
        <v>1652</v>
      </c>
      <c r="D399" s="181"/>
      <c r="E399" s="7" t="s">
        <v>1616</v>
      </c>
      <c r="F399" s="151" t="s">
        <v>1606</v>
      </c>
      <c r="G399" s="37">
        <v>-3126958</v>
      </c>
      <c r="H399" s="95" t="s">
        <v>632</v>
      </c>
      <c r="I399" s="105" t="s">
        <v>538</v>
      </c>
      <c r="J399" s="81" t="s">
        <v>539</v>
      </c>
      <c r="K399" s="81" t="s">
        <v>306</v>
      </c>
      <c r="L399" s="81"/>
      <c r="M399" s="81"/>
      <c r="N399" s="81"/>
      <c r="O399" s="81"/>
      <c r="P399" s="81"/>
      <c r="Q399" s="95" t="s">
        <v>1011</v>
      </c>
    </row>
    <row r="400" spans="1:17" ht="33" hidden="1" customHeight="1" x14ac:dyDescent="0.3">
      <c r="A400" s="88">
        <v>549</v>
      </c>
      <c r="B400" s="181" t="s">
        <v>1604</v>
      </c>
      <c r="C400" s="9" t="s">
        <v>1652</v>
      </c>
      <c r="D400" s="181"/>
      <c r="E400" s="7" t="s">
        <v>1617</v>
      </c>
      <c r="F400" s="151" t="s">
        <v>1606</v>
      </c>
      <c r="G400" s="37">
        <v>-56776.52</v>
      </c>
      <c r="H400" s="95" t="s">
        <v>632</v>
      </c>
      <c r="I400" s="105" t="s">
        <v>538</v>
      </c>
      <c r="J400" s="81" t="s">
        <v>539</v>
      </c>
      <c r="K400" s="81" t="s">
        <v>306</v>
      </c>
      <c r="L400" s="81"/>
      <c r="M400" s="81"/>
      <c r="N400" s="81"/>
      <c r="O400" s="81"/>
      <c r="P400" s="81"/>
      <c r="Q400" s="95" t="s">
        <v>1011</v>
      </c>
    </row>
    <row r="401" spans="1:17" ht="33" hidden="1" customHeight="1" x14ac:dyDescent="0.3">
      <c r="A401" s="86">
        <v>550</v>
      </c>
      <c r="B401" s="181" t="s">
        <v>1604</v>
      </c>
      <c r="C401" s="9" t="s">
        <v>1652</v>
      </c>
      <c r="D401" s="181"/>
      <c r="E401" s="7" t="s">
        <v>1618</v>
      </c>
      <c r="F401" s="151" t="s">
        <v>1606</v>
      </c>
      <c r="G401" s="37">
        <v>-1574500.76</v>
      </c>
      <c r="H401" s="95" t="s">
        <v>632</v>
      </c>
      <c r="I401" s="105" t="s">
        <v>538</v>
      </c>
      <c r="J401" s="81" t="s">
        <v>539</v>
      </c>
      <c r="K401" s="81" t="s">
        <v>306</v>
      </c>
      <c r="L401" s="81"/>
      <c r="M401" s="81"/>
      <c r="N401" s="81"/>
      <c r="O401" s="81"/>
      <c r="P401" s="81"/>
      <c r="Q401" s="95" t="s">
        <v>1011</v>
      </c>
    </row>
    <row r="402" spans="1:17" ht="33" hidden="1" customHeight="1" x14ac:dyDescent="0.3">
      <c r="A402" s="88">
        <v>551</v>
      </c>
      <c r="B402" s="181" t="s">
        <v>1604</v>
      </c>
      <c r="C402" s="9" t="s">
        <v>1652</v>
      </c>
      <c r="D402" s="181"/>
      <c r="E402" s="7" t="s">
        <v>1619</v>
      </c>
      <c r="F402" s="151" t="s">
        <v>1606</v>
      </c>
      <c r="G402" s="37">
        <v>-7172.84</v>
      </c>
      <c r="H402" s="95" t="s">
        <v>632</v>
      </c>
      <c r="I402" s="105" t="s">
        <v>538</v>
      </c>
      <c r="J402" s="81" t="s">
        <v>539</v>
      </c>
      <c r="K402" s="81" t="s">
        <v>306</v>
      </c>
      <c r="L402" s="81"/>
      <c r="M402" s="81"/>
      <c r="N402" s="81"/>
      <c r="O402" s="81"/>
      <c r="P402" s="81"/>
      <c r="Q402" s="95" t="s">
        <v>1011</v>
      </c>
    </row>
    <row r="403" spans="1:17" ht="33" hidden="1" customHeight="1" x14ac:dyDescent="0.3">
      <c r="A403" s="86">
        <v>552</v>
      </c>
      <c r="B403" s="181" t="s">
        <v>1604</v>
      </c>
      <c r="C403" s="9" t="s">
        <v>1652</v>
      </c>
      <c r="D403" s="181"/>
      <c r="E403" s="7" t="s">
        <v>1620</v>
      </c>
      <c r="F403" s="151" t="s">
        <v>1606</v>
      </c>
      <c r="G403" s="37">
        <v>-56776.52</v>
      </c>
      <c r="H403" s="95" t="s">
        <v>632</v>
      </c>
      <c r="I403" s="105" t="s">
        <v>538</v>
      </c>
      <c r="J403" s="81" t="s">
        <v>539</v>
      </c>
      <c r="K403" s="81" t="s">
        <v>306</v>
      </c>
      <c r="L403" s="81"/>
      <c r="M403" s="81"/>
      <c r="N403" s="81"/>
      <c r="O403" s="81"/>
      <c r="P403" s="81"/>
      <c r="Q403" s="95" t="s">
        <v>1011</v>
      </c>
    </row>
    <row r="404" spans="1:17" ht="33" hidden="1" customHeight="1" x14ac:dyDescent="0.3">
      <c r="A404" s="88">
        <v>553</v>
      </c>
      <c r="B404" s="181" t="s">
        <v>1604</v>
      </c>
      <c r="C404" s="9" t="s">
        <v>1652</v>
      </c>
      <c r="D404" s="181"/>
      <c r="E404" s="7" t="s">
        <v>1621</v>
      </c>
      <c r="F404" s="151" t="s">
        <v>1606</v>
      </c>
      <c r="G404" s="37">
        <v>-7411.93</v>
      </c>
      <c r="H404" s="95" t="s">
        <v>632</v>
      </c>
      <c r="I404" s="105" t="s">
        <v>538</v>
      </c>
      <c r="J404" s="81" t="s">
        <v>539</v>
      </c>
      <c r="K404" s="81" t="s">
        <v>306</v>
      </c>
      <c r="L404" s="81"/>
      <c r="M404" s="81"/>
      <c r="N404" s="81"/>
      <c r="O404" s="81"/>
      <c r="P404" s="81"/>
      <c r="Q404" s="95" t="s">
        <v>1011</v>
      </c>
    </row>
    <row r="405" spans="1:17" ht="33" hidden="1" customHeight="1" x14ac:dyDescent="0.3">
      <c r="A405" s="86">
        <v>554</v>
      </c>
      <c r="B405" s="181" t="s">
        <v>1604</v>
      </c>
      <c r="C405" s="9" t="s">
        <v>1652</v>
      </c>
      <c r="D405" s="181"/>
      <c r="E405" s="7" t="s">
        <v>1622</v>
      </c>
      <c r="F405" s="151" t="s">
        <v>1606</v>
      </c>
      <c r="G405" s="37">
        <v>-145843.93</v>
      </c>
      <c r="H405" s="95" t="s">
        <v>632</v>
      </c>
      <c r="I405" s="105" t="s">
        <v>538</v>
      </c>
      <c r="J405" s="81" t="s">
        <v>539</v>
      </c>
      <c r="K405" s="81" t="s">
        <v>306</v>
      </c>
      <c r="L405" s="81"/>
      <c r="M405" s="81"/>
      <c r="N405" s="81"/>
      <c r="O405" s="81"/>
      <c r="P405" s="81"/>
      <c r="Q405" s="95" t="s">
        <v>1011</v>
      </c>
    </row>
    <row r="406" spans="1:17" ht="33" hidden="1" customHeight="1" x14ac:dyDescent="0.3">
      <c r="A406" s="88">
        <v>555</v>
      </c>
      <c r="B406" s="181" t="s">
        <v>1604</v>
      </c>
      <c r="C406" s="9" t="s">
        <v>1652</v>
      </c>
      <c r="D406" s="181"/>
      <c r="E406" s="7" t="s">
        <v>1623</v>
      </c>
      <c r="F406" s="151" t="s">
        <v>1606</v>
      </c>
      <c r="G406" s="37">
        <v>-33423.01</v>
      </c>
      <c r="H406" s="95" t="s">
        <v>632</v>
      </c>
      <c r="I406" s="105" t="s">
        <v>538</v>
      </c>
      <c r="J406" s="81" t="s">
        <v>539</v>
      </c>
      <c r="K406" s="81" t="s">
        <v>306</v>
      </c>
      <c r="L406" s="81"/>
      <c r="M406" s="81"/>
      <c r="N406" s="81"/>
      <c r="O406" s="81"/>
      <c r="P406" s="81"/>
      <c r="Q406" s="95" t="s">
        <v>1011</v>
      </c>
    </row>
    <row r="407" spans="1:17" ht="33" hidden="1" customHeight="1" x14ac:dyDescent="0.3">
      <c r="A407" s="86">
        <v>556</v>
      </c>
      <c r="B407" s="181" t="s">
        <v>1604</v>
      </c>
      <c r="C407" s="9" t="s">
        <v>1652</v>
      </c>
      <c r="D407" s="181"/>
      <c r="E407" s="7" t="s">
        <v>1624</v>
      </c>
      <c r="F407" s="151" t="s">
        <v>1606</v>
      </c>
      <c r="G407" s="37">
        <v>-34537.1</v>
      </c>
      <c r="H407" s="95" t="s">
        <v>632</v>
      </c>
      <c r="I407" s="105" t="s">
        <v>538</v>
      </c>
      <c r="J407" s="81" t="s">
        <v>539</v>
      </c>
      <c r="K407" s="81" t="s">
        <v>306</v>
      </c>
      <c r="L407" s="81"/>
      <c r="M407" s="81"/>
      <c r="N407" s="81"/>
      <c r="O407" s="81"/>
      <c r="P407" s="81"/>
      <c r="Q407" s="95" t="s">
        <v>1011</v>
      </c>
    </row>
    <row r="408" spans="1:17" ht="33" hidden="1" customHeight="1" x14ac:dyDescent="0.3">
      <c r="A408" s="88">
        <v>557</v>
      </c>
      <c r="B408" s="181" t="s">
        <v>1604</v>
      </c>
      <c r="C408" s="9" t="s">
        <v>1652</v>
      </c>
      <c r="D408" s="181"/>
      <c r="E408" s="7" t="s">
        <v>1625</v>
      </c>
      <c r="F408" s="151" t="s">
        <v>1606</v>
      </c>
      <c r="G408" s="37">
        <v>-8890.18</v>
      </c>
      <c r="H408" s="95" t="s">
        <v>632</v>
      </c>
      <c r="I408" s="105" t="s">
        <v>538</v>
      </c>
      <c r="J408" s="81" t="s">
        <v>539</v>
      </c>
      <c r="K408" s="81" t="s">
        <v>306</v>
      </c>
      <c r="L408" s="81"/>
      <c r="M408" s="81"/>
      <c r="N408" s="81"/>
      <c r="O408" s="81"/>
      <c r="P408" s="81"/>
      <c r="Q408" s="95" t="s">
        <v>1011</v>
      </c>
    </row>
    <row r="409" spans="1:17" ht="33" hidden="1" customHeight="1" x14ac:dyDescent="0.3">
      <c r="A409" s="86">
        <v>558</v>
      </c>
      <c r="B409" s="181" t="s">
        <v>1604</v>
      </c>
      <c r="C409" s="9" t="s">
        <v>1652</v>
      </c>
      <c r="D409" s="181"/>
      <c r="E409" s="7" t="s">
        <v>1626</v>
      </c>
      <c r="F409" s="151" t="s">
        <v>1606</v>
      </c>
      <c r="G409" s="37">
        <v>-11079.89</v>
      </c>
      <c r="H409" s="95" t="s">
        <v>632</v>
      </c>
      <c r="I409" s="105" t="s">
        <v>538</v>
      </c>
      <c r="J409" s="81" t="s">
        <v>539</v>
      </c>
      <c r="K409" s="81" t="s">
        <v>306</v>
      </c>
      <c r="L409" s="81"/>
      <c r="M409" s="81"/>
      <c r="N409" s="81"/>
      <c r="O409" s="81"/>
      <c r="P409" s="81"/>
      <c r="Q409" s="95" t="s">
        <v>1011</v>
      </c>
    </row>
    <row r="410" spans="1:17" ht="33" hidden="1" customHeight="1" x14ac:dyDescent="0.3">
      <c r="A410" s="88">
        <v>559</v>
      </c>
      <c r="B410" s="181" t="s">
        <v>1604</v>
      </c>
      <c r="C410" s="9" t="s">
        <v>1652</v>
      </c>
      <c r="D410" s="181"/>
      <c r="E410" s="7" t="s">
        <v>1627</v>
      </c>
      <c r="F410" s="151" t="s">
        <v>1606</v>
      </c>
      <c r="G410" s="37">
        <v>-20836.78</v>
      </c>
      <c r="H410" s="95" t="s">
        <v>632</v>
      </c>
      <c r="I410" s="105" t="s">
        <v>538</v>
      </c>
      <c r="J410" s="81" t="s">
        <v>539</v>
      </c>
      <c r="K410" s="81" t="s">
        <v>306</v>
      </c>
      <c r="L410" s="81"/>
      <c r="M410" s="81"/>
      <c r="N410" s="81"/>
      <c r="O410" s="81"/>
      <c r="P410" s="81"/>
      <c r="Q410" s="95" t="s">
        <v>1011</v>
      </c>
    </row>
    <row r="411" spans="1:17" ht="33" hidden="1" customHeight="1" x14ac:dyDescent="0.3">
      <c r="A411" s="86">
        <v>560</v>
      </c>
      <c r="B411" s="181" t="s">
        <v>1604</v>
      </c>
      <c r="C411" s="9" t="s">
        <v>1652</v>
      </c>
      <c r="D411" s="181"/>
      <c r="E411" s="7" t="s">
        <v>1628</v>
      </c>
      <c r="F411" s="151" t="s">
        <v>1606</v>
      </c>
      <c r="G411" s="37">
        <v>-7599.25</v>
      </c>
      <c r="H411" s="95" t="s">
        <v>632</v>
      </c>
      <c r="I411" s="105" t="s">
        <v>538</v>
      </c>
      <c r="J411" s="81" t="s">
        <v>539</v>
      </c>
      <c r="K411" s="81" t="s">
        <v>306</v>
      </c>
      <c r="L411" s="81"/>
      <c r="M411" s="81"/>
      <c r="N411" s="81"/>
      <c r="O411" s="81"/>
      <c r="P411" s="81"/>
      <c r="Q411" s="95" t="s">
        <v>1011</v>
      </c>
    </row>
    <row r="412" spans="1:17" ht="33" hidden="1" customHeight="1" x14ac:dyDescent="0.3">
      <c r="A412" s="88">
        <v>561</v>
      </c>
      <c r="B412" s="181" t="s">
        <v>1604</v>
      </c>
      <c r="C412" s="9" t="s">
        <v>1652</v>
      </c>
      <c r="D412" s="181"/>
      <c r="E412" s="7" t="s">
        <v>1629</v>
      </c>
      <c r="F412" s="151" t="s">
        <v>1606</v>
      </c>
      <c r="G412" s="37">
        <v>-8022.67</v>
      </c>
      <c r="H412" s="95" t="s">
        <v>632</v>
      </c>
      <c r="I412" s="105" t="s">
        <v>538</v>
      </c>
      <c r="J412" s="81" t="s">
        <v>539</v>
      </c>
      <c r="K412" s="81" t="s">
        <v>306</v>
      </c>
      <c r="L412" s="81"/>
      <c r="M412" s="81"/>
      <c r="N412" s="81"/>
      <c r="O412" s="81"/>
      <c r="P412" s="81"/>
      <c r="Q412" s="95" t="s">
        <v>1011</v>
      </c>
    </row>
    <row r="413" spans="1:17" ht="33" hidden="1" customHeight="1" x14ac:dyDescent="0.3">
      <c r="A413" s="86">
        <v>562</v>
      </c>
      <c r="B413" s="181" t="s">
        <v>1604</v>
      </c>
      <c r="C413" s="9" t="s">
        <v>1652</v>
      </c>
      <c r="D413" s="181"/>
      <c r="E413" s="7" t="s">
        <v>1630</v>
      </c>
      <c r="F413" s="151" t="s">
        <v>1606</v>
      </c>
      <c r="G413" s="37">
        <v>-8290.09</v>
      </c>
      <c r="H413" s="95" t="s">
        <v>632</v>
      </c>
      <c r="I413" s="105" t="s">
        <v>538</v>
      </c>
      <c r="J413" s="81" t="s">
        <v>539</v>
      </c>
      <c r="K413" s="81" t="s">
        <v>306</v>
      </c>
      <c r="L413" s="81"/>
      <c r="M413" s="81"/>
      <c r="N413" s="81"/>
      <c r="O413" s="81"/>
      <c r="P413" s="81"/>
      <c r="Q413" s="95" t="s">
        <v>1011</v>
      </c>
    </row>
    <row r="414" spans="1:17" ht="33" hidden="1" customHeight="1" x14ac:dyDescent="0.3">
      <c r="A414" s="88">
        <v>563</v>
      </c>
      <c r="B414" s="181" t="s">
        <v>1604</v>
      </c>
      <c r="C414" s="9" t="s">
        <v>1652</v>
      </c>
      <c r="D414" s="181"/>
      <c r="E414" s="7" t="s">
        <v>1631</v>
      </c>
      <c r="F414" s="151" t="s">
        <v>1606</v>
      </c>
      <c r="G414" s="37">
        <v>-8290.09</v>
      </c>
      <c r="H414" s="95" t="s">
        <v>632</v>
      </c>
      <c r="I414" s="105" t="s">
        <v>538</v>
      </c>
      <c r="J414" s="81" t="s">
        <v>539</v>
      </c>
      <c r="K414" s="81" t="s">
        <v>306</v>
      </c>
      <c r="L414" s="81"/>
      <c r="M414" s="81"/>
      <c r="N414" s="81"/>
      <c r="O414" s="81"/>
      <c r="P414" s="81"/>
      <c r="Q414" s="95" t="s">
        <v>1011</v>
      </c>
    </row>
    <row r="415" spans="1:17" ht="33" hidden="1" customHeight="1" x14ac:dyDescent="0.3">
      <c r="A415" s="86">
        <v>564</v>
      </c>
      <c r="B415" s="181" t="s">
        <v>1604</v>
      </c>
      <c r="C415" s="9" t="s">
        <v>1652</v>
      </c>
      <c r="D415" s="181"/>
      <c r="E415" s="7" t="s">
        <v>1632</v>
      </c>
      <c r="F415" s="151" t="s">
        <v>1606</v>
      </c>
      <c r="G415" s="37">
        <v>-8691.23</v>
      </c>
      <c r="H415" s="95" t="s">
        <v>632</v>
      </c>
      <c r="I415" s="105" t="s">
        <v>538</v>
      </c>
      <c r="J415" s="81" t="s">
        <v>539</v>
      </c>
      <c r="K415" s="81" t="s">
        <v>306</v>
      </c>
      <c r="L415" s="81"/>
      <c r="M415" s="81"/>
      <c r="N415" s="81"/>
      <c r="O415" s="81"/>
      <c r="P415" s="81"/>
      <c r="Q415" s="95" t="s">
        <v>1011</v>
      </c>
    </row>
    <row r="416" spans="1:17" ht="33" hidden="1" customHeight="1" x14ac:dyDescent="0.3">
      <c r="A416" s="88">
        <v>565</v>
      </c>
      <c r="B416" s="181" t="s">
        <v>1604</v>
      </c>
      <c r="C416" s="9" t="s">
        <v>1652</v>
      </c>
      <c r="D416" s="181"/>
      <c r="E416" s="7" t="s">
        <v>1633</v>
      </c>
      <c r="F416" s="151" t="s">
        <v>1606</v>
      </c>
      <c r="G416" s="37">
        <v>-8691.23</v>
      </c>
      <c r="H416" s="95" t="s">
        <v>632</v>
      </c>
      <c r="I416" s="105" t="s">
        <v>538</v>
      </c>
      <c r="J416" s="81" t="s">
        <v>539</v>
      </c>
      <c r="K416" s="81" t="s">
        <v>306</v>
      </c>
      <c r="L416" s="81"/>
      <c r="M416" s="81"/>
      <c r="N416" s="81"/>
      <c r="O416" s="81"/>
      <c r="P416" s="81"/>
      <c r="Q416" s="95" t="s">
        <v>1011</v>
      </c>
    </row>
    <row r="417" spans="1:17" ht="33" hidden="1" customHeight="1" x14ac:dyDescent="0.3">
      <c r="A417" s="86">
        <v>566</v>
      </c>
      <c r="B417" s="181" t="s">
        <v>1604</v>
      </c>
      <c r="C417" s="9" t="s">
        <v>1652</v>
      </c>
      <c r="D417" s="181"/>
      <c r="E417" s="7" t="s">
        <v>1634</v>
      </c>
      <c r="F417" s="151" t="s">
        <v>1606</v>
      </c>
      <c r="G417" s="37">
        <v>-9671.7800000000007</v>
      </c>
      <c r="H417" s="95" t="s">
        <v>632</v>
      </c>
      <c r="I417" s="105" t="s">
        <v>538</v>
      </c>
      <c r="J417" s="81" t="s">
        <v>539</v>
      </c>
      <c r="K417" s="81" t="s">
        <v>306</v>
      </c>
      <c r="L417" s="81"/>
      <c r="M417" s="81"/>
      <c r="N417" s="81"/>
      <c r="O417" s="81"/>
      <c r="P417" s="81"/>
      <c r="Q417" s="95" t="s">
        <v>1011</v>
      </c>
    </row>
    <row r="418" spans="1:17" ht="33" hidden="1" customHeight="1" x14ac:dyDescent="0.3">
      <c r="A418" s="88">
        <v>567</v>
      </c>
      <c r="B418" s="181" t="s">
        <v>1604</v>
      </c>
      <c r="C418" s="9" t="s">
        <v>1652</v>
      </c>
      <c r="D418" s="181"/>
      <c r="E418" s="7" t="s">
        <v>1635</v>
      </c>
      <c r="F418" s="151" t="s">
        <v>1606</v>
      </c>
      <c r="G418" s="37">
        <v>-9902.06</v>
      </c>
      <c r="H418" s="95" t="s">
        <v>632</v>
      </c>
      <c r="I418" s="105" t="s">
        <v>538</v>
      </c>
      <c r="J418" s="81" t="s">
        <v>539</v>
      </c>
      <c r="K418" s="81" t="s">
        <v>306</v>
      </c>
      <c r="L418" s="81"/>
      <c r="M418" s="81"/>
      <c r="N418" s="81"/>
      <c r="O418" s="81"/>
      <c r="P418" s="81"/>
      <c r="Q418" s="95" t="s">
        <v>1011</v>
      </c>
    </row>
    <row r="419" spans="1:17" ht="33" hidden="1" customHeight="1" x14ac:dyDescent="0.3">
      <c r="A419" s="86">
        <v>568</v>
      </c>
      <c r="B419" s="181" t="s">
        <v>1604</v>
      </c>
      <c r="C419" s="9" t="s">
        <v>1652</v>
      </c>
      <c r="D419" s="181"/>
      <c r="E419" s="7" t="s">
        <v>1636</v>
      </c>
      <c r="F419" s="151" t="s">
        <v>1606</v>
      </c>
      <c r="G419" s="37">
        <v>-0.31</v>
      </c>
      <c r="H419" s="95" t="s">
        <v>632</v>
      </c>
      <c r="I419" s="105" t="s">
        <v>538</v>
      </c>
      <c r="J419" s="81" t="s">
        <v>539</v>
      </c>
      <c r="K419" s="81" t="s">
        <v>306</v>
      </c>
      <c r="L419" s="81"/>
      <c r="M419" s="81"/>
      <c r="N419" s="81"/>
      <c r="O419" s="81"/>
      <c r="P419" s="81"/>
      <c r="Q419" s="95" t="s">
        <v>1011</v>
      </c>
    </row>
    <row r="420" spans="1:17" ht="33" hidden="1" customHeight="1" x14ac:dyDescent="0.3">
      <c r="A420" s="88">
        <v>569</v>
      </c>
      <c r="B420" s="181" t="s">
        <v>1604</v>
      </c>
      <c r="C420" s="9" t="s">
        <v>1652</v>
      </c>
      <c r="D420" s="181"/>
      <c r="E420" s="7" t="s">
        <v>1637</v>
      </c>
      <c r="F420" s="151" t="s">
        <v>1606</v>
      </c>
      <c r="G420" s="37">
        <v>-8980.93</v>
      </c>
      <c r="H420" s="95" t="s">
        <v>632</v>
      </c>
      <c r="I420" s="105" t="s">
        <v>538</v>
      </c>
      <c r="J420" s="81" t="s">
        <v>539</v>
      </c>
      <c r="K420" s="81" t="s">
        <v>306</v>
      </c>
      <c r="L420" s="81"/>
      <c r="M420" s="81"/>
      <c r="N420" s="81"/>
      <c r="O420" s="81"/>
      <c r="P420" s="81"/>
      <c r="Q420" s="95" t="s">
        <v>1011</v>
      </c>
    </row>
    <row r="421" spans="1:17" ht="33" hidden="1" customHeight="1" x14ac:dyDescent="0.3">
      <c r="A421" s="86">
        <v>570</v>
      </c>
      <c r="B421" s="181" t="s">
        <v>1604</v>
      </c>
      <c r="C421" s="9" t="s">
        <v>1652</v>
      </c>
      <c r="D421" s="181"/>
      <c r="E421" s="7" t="s">
        <v>1638</v>
      </c>
      <c r="F421" s="151" t="s">
        <v>1606</v>
      </c>
      <c r="G421" s="37">
        <v>-33423</v>
      </c>
      <c r="H421" s="95" t="s">
        <v>632</v>
      </c>
      <c r="I421" s="105" t="s">
        <v>538</v>
      </c>
      <c r="J421" s="81" t="s">
        <v>539</v>
      </c>
      <c r="K421" s="81" t="s">
        <v>306</v>
      </c>
      <c r="L421" s="81"/>
      <c r="M421" s="81"/>
      <c r="N421" s="81"/>
      <c r="O421" s="81"/>
      <c r="P421" s="81"/>
      <c r="Q421" s="95" t="s">
        <v>1011</v>
      </c>
    </row>
    <row r="422" spans="1:17" ht="33" hidden="1" customHeight="1" x14ac:dyDescent="0.3">
      <c r="A422" s="88">
        <v>571</v>
      </c>
      <c r="B422" s="181" t="s">
        <v>1639</v>
      </c>
      <c r="C422" s="9" t="s">
        <v>1652</v>
      </c>
      <c r="D422" s="181"/>
      <c r="E422" s="7" t="s">
        <v>1640</v>
      </c>
      <c r="F422" s="151" t="s">
        <v>1007</v>
      </c>
      <c r="G422" s="37">
        <v>-13341.21</v>
      </c>
      <c r="H422" s="95" t="s">
        <v>632</v>
      </c>
      <c r="I422" s="105" t="s">
        <v>538</v>
      </c>
      <c r="J422" s="81" t="s">
        <v>539</v>
      </c>
      <c r="K422" s="81" t="s">
        <v>306</v>
      </c>
      <c r="L422" s="81"/>
      <c r="M422" s="81"/>
      <c r="N422" s="81"/>
      <c r="O422" s="81"/>
      <c r="P422" s="81"/>
      <c r="Q422" s="95" t="s">
        <v>1011</v>
      </c>
    </row>
    <row r="423" spans="1:17" ht="33" hidden="1" customHeight="1" x14ac:dyDescent="0.3">
      <c r="A423" s="86">
        <v>572</v>
      </c>
      <c r="B423" s="181" t="s">
        <v>1639</v>
      </c>
      <c r="C423" s="9" t="s">
        <v>1652</v>
      </c>
      <c r="D423" s="181"/>
      <c r="E423" s="7" t="s">
        <v>1641</v>
      </c>
      <c r="F423" s="151" t="s">
        <v>1007</v>
      </c>
      <c r="G423" s="37">
        <v>-13434.69</v>
      </c>
      <c r="H423" s="95" t="s">
        <v>632</v>
      </c>
      <c r="I423" s="105" t="s">
        <v>538</v>
      </c>
      <c r="J423" s="81" t="s">
        <v>539</v>
      </c>
      <c r="K423" s="81" t="s">
        <v>306</v>
      </c>
      <c r="L423" s="81"/>
      <c r="M423" s="81"/>
      <c r="N423" s="81"/>
      <c r="O423" s="81"/>
      <c r="P423" s="81"/>
      <c r="Q423" s="95" t="s">
        <v>1011</v>
      </c>
    </row>
    <row r="424" spans="1:17" ht="33" hidden="1" customHeight="1" x14ac:dyDescent="0.3">
      <c r="A424" s="88">
        <v>573</v>
      </c>
      <c r="B424" s="181" t="s">
        <v>1639</v>
      </c>
      <c r="C424" s="9" t="s">
        <v>1652</v>
      </c>
      <c r="D424" s="181"/>
      <c r="E424" s="7" t="s">
        <v>1642</v>
      </c>
      <c r="F424" s="151" t="s">
        <v>1007</v>
      </c>
      <c r="G424" s="37">
        <v>-8824.65</v>
      </c>
      <c r="H424" s="95" t="s">
        <v>632</v>
      </c>
      <c r="I424" s="105" t="s">
        <v>538</v>
      </c>
      <c r="J424" s="81" t="s">
        <v>539</v>
      </c>
      <c r="K424" s="81" t="s">
        <v>306</v>
      </c>
      <c r="L424" s="81"/>
      <c r="M424" s="81"/>
      <c r="N424" s="81"/>
      <c r="O424" s="81"/>
      <c r="P424" s="81"/>
      <c r="Q424" s="95" t="s">
        <v>1011</v>
      </c>
    </row>
    <row r="425" spans="1:17" ht="33" hidden="1" customHeight="1" x14ac:dyDescent="0.3">
      <c r="A425" s="86">
        <v>574</v>
      </c>
      <c r="B425" s="181" t="s">
        <v>1639</v>
      </c>
      <c r="C425" s="9" t="s">
        <v>1652</v>
      </c>
      <c r="D425" s="181"/>
      <c r="E425" s="7" t="s">
        <v>1643</v>
      </c>
      <c r="F425" s="151" t="s">
        <v>1007</v>
      </c>
      <c r="G425" s="37">
        <v>-7996.45</v>
      </c>
      <c r="H425" s="95" t="s">
        <v>632</v>
      </c>
      <c r="I425" s="105" t="s">
        <v>538</v>
      </c>
      <c r="J425" s="81" t="s">
        <v>539</v>
      </c>
      <c r="K425" s="81" t="s">
        <v>306</v>
      </c>
      <c r="L425" s="81"/>
      <c r="M425" s="81"/>
      <c r="N425" s="81"/>
      <c r="O425" s="81"/>
      <c r="P425" s="81"/>
      <c r="Q425" s="95" t="s">
        <v>1011</v>
      </c>
    </row>
    <row r="426" spans="1:17" ht="33" hidden="1" customHeight="1" x14ac:dyDescent="0.3">
      <c r="A426" s="88">
        <v>575</v>
      </c>
      <c r="B426" s="181" t="s">
        <v>1639</v>
      </c>
      <c r="C426" s="9" t="s">
        <v>1652</v>
      </c>
      <c r="D426" s="181"/>
      <c r="E426" s="7" t="s">
        <v>1644</v>
      </c>
      <c r="F426" s="151" t="s">
        <v>1007</v>
      </c>
      <c r="G426" s="37">
        <v>-7222.61</v>
      </c>
      <c r="H426" s="95" t="s">
        <v>632</v>
      </c>
      <c r="I426" s="105" t="s">
        <v>538</v>
      </c>
      <c r="J426" s="81" t="s">
        <v>539</v>
      </c>
      <c r="K426" s="81" t="s">
        <v>306</v>
      </c>
      <c r="L426" s="81"/>
      <c r="M426" s="81"/>
      <c r="N426" s="81"/>
      <c r="O426" s="81"/>
      <c r="P426" s="81"/>
      <c r="Q426" s="95" t="s">
        <v>1011</v>
      </c>
    </row>
    <row r="427" spans="1:17" ht="33" hidden="1" customHeight="1" x14ac:dyDescent="0.3">
      <c r="A427" s="86">
        <v>576</v>
      </c>
      <c r="B427" s="181" t="s">
        <v>1639</v>
      </c>
      <c r="C427" s="9" t="s">
        <v>1652</v>
      </c>
      <c r="D427" s="181"/>
      <c r="E427" s="7" t="s">
        <v>1645</v>
      </c>
      <c r="F427" s="151" t="s">
        <v>1007</v>
      </c>
      <c r="G427" s="37">
        <v>-1820.03</v>
      </c>
      <c r="H427" s="95" t="s">
        <v>632</v>
      </c>
      <c r="I427" s="105" t="s">
        <v>538</v>
      </c>
      <c r="J427" s="81" t="s">
        <v>539</v>
      </c>
      <c r="K427" s="81" t="s">
        <v>306</v>
      </c>
      <c r="L427" s="81"/>
      <c r="M427" s="81"/>
      <c r="N427" s="81"/>
      <c r="O427" s="81"/>
      <c r="P427" s="81"/>
      <c r="Q427" s="95" t="s">
        <v>1011</v>
      </c>
    </row>
    <row r="428" spans="1:17" ht="33" hidden="1" customHeight="1" x14ac:dyDescent="0.3">
      <c r="A428" s="88">
        <v>577</v>
      </c>
      <c r="B428" s="181" t="s">
        <v>1639</v>
      </c>
      <c r="C428" s="9" t="s">
        <v>1652</v>
      </c>
      <c r="D428" s="181"/>
      <c r="E428" s="7" t="s">
        <v>1646</v>
      </c>
      <c r="F428" s="151" t="s">
        <v>1007</v>
      </c>
      <c r="G428" s="37">
        <v>-1713.58</v>
      </c>
      <c r="H428" s="95" t="s">
        <v>632</v>
      </c>
      <c r="I428" s="105" t="s">
        <v>538</v>
      </c>
      <c r="J428" s="81" t="s">
        <v>539</v>
      </c>
      <c r="K428" s="81" t="s">
        <v>306</v>
      </c>
      <c r="L428" s="81"/>
      <c r="M428" s="81"/>
      <c r="N428" s="81"/>
      <c r="O428" s="81"/>
      <c r="P428" s="81"/>
      <c r="Q428" s="95" t="s">
        <v>1011</v>
      </c>
    </row>
    <row r="429" spans="1:17" ht="33" hidden="1" customHeight="1" x14ac:dyDescent="0.3">
      <c r="A429" s="86">
        <v>578</v>
      </c>
      <c r="B429" s="181" t="s">
        <v>1639</v>
      </c>
      <c r="C429" s="9" t="s">
        <v>1652</v>
      </c>
      <c r="D429" s="181"/>
      <c r="E429" s="7" t="s">
        <v>1647</v>
      </c>
      <c r="F429" s="151" t="s">
        <v>1007</v>
      </c>
      <c r="G429" s="37">
        <v>-1869.42</v>
      </c>
      <c r="H429" s="95" t="s">
        <v>632</v>
      </c>
      <c r="I429" s="105" t="s">
        <v>538</v>
      </c>
      <c r="J429" s="81" t="s">
        <v>539</v>
      </c>
      <c r="K429" s="81" t="s">
        <v>306</v>
      </c>
      <c r="L429" s="81"/>
      <c r="M429" s="81"/>
      <c r="N429" s="81"/>
      <c r="O429" s="81"/>
      <c r="P429" s="81"/>
      <c r="Q429" s="95" t="s">
        <v>1011</v>
      </c>
    </row>
    <row r="430" spans="1:17" ht="33" hidden="1" customHeight="1" x14ac:dyDescent="0.3">
      <c r="A430" s="88">
        <v>579</v>
      </c>
      <c r="B430" s="181" t="s">
        <v>1639</v>
      </c>
      <c r="C430" s="9" t="s">
        <v>1652</v>
      </c>
      <c r="D430" s="181"/>
      <c r="E430" s="7" t="s">
        <v>1648</v>
      </c>
      <c r="F430" s="151" t="s">
        <v>1007</v>
      </c>
      <c r="G430" s="37">
        <v>-6254.28</v>
      </c>
      <c r="H430" s="95" t="s">
        <v>632</v>
      </c>
      <c r="I430" s="105" t="s">
        <v>538</v>
      </c>
      <c r="J430" s="81" t="s">
        <v>539</v>
      </c>
      <c r="K430" s="81" t="s">
        <v>306</v>
      </c>
      <c r="L430" s="81"/>
      <c r="M430" s="81"/>
      <c r="N430" s="81"/>
      <c r="O430" s="81"/>
      <c r="P430" s="81"/>
      <c r="Q430" s="95" t="s">
        <v>1011</v>
      </c>
    </row>
    <row r="431" spans="1:17" ht="33" hidden="1" customHeight="1" x14ac:dyDescent="0.3">
      <c r="A431" s="86">
        <v>580</v>
      </c>
      <c r="B431" s="181" t="s">
        <v>1639</v>
      </c>
      <c r="C431" s="9" t="s">
        <v>1652</v>
      </c>
      <c r="D431" s="181"/>
      <c r="E431" s="7" t="s">
        <v>1649</v>
      </c>
      <c r="F431" s="151" t="s">
        <v>1007</v>
      </c>
      <c r="G431" s="37">
        <v>-7364.28</v>
      </c>
      <c r="H431" s="95" t="s">
        <v>632</v>
      </c>
      <c r="I431" s="105" t="s">
        <v>538</v>
      </c>
      <c r="J431" s="81" t="s">
        <v>539</v>
      </c>
      <c r="K431" s="81" t="s">
        <v>306</v>
      </c>
      <c r="L431" s="81"/>
      <c r="M431" s="81"/>
      <c r="N431" s="81"/>
      <c r="O431" s="81"/>
      <c r="P431" s="81"/>
      <c r="Q431" s="95" t="s">
        <v>1011</v>
      </c>
    </row>
    <row r="432" spans="1:17" ht="33" hidden="1" customHeight="1" x14ac:dyDescent="0.3">
      <c r="A432" s="88">
        <v>581</v>
      </c>
      <c r="B432" s="181" t="s">
        <v>1639</v>
      </c>
      <c r="C432" s="9" t="s">
        <v>1652</v>
      </c>
      <c r="D432" s="181"/>
      <c r="E432" s="7" t="s">
        <v>1650</v>
      </c>
      <c r="F432" s="151" t="s">
        <v>1007</v>
      </c>
      <c r="G432" s="37">
        <v>-6322.86</v>
      </c>
      <c r="H432" s="95" t="s">
        <v>632</v>
      </c>
      <c r="I432" s="105" t="s">
        <v>538</v>
      </c>
      <c r="J432" s="81" t="s">
        <v>539</v>
      </c>
      <c r="K432" s="81" t="s">
        <v>306</v>
      </c>
      <c r="L432" s="81"/>
      <c r="M432" s="81"/>
      <c r="N432" s="81"/>
      <c r="O432" s="81"/>
      <c r="P432" s="81"/>
      <c r="Q432" s="95" t="s">
        <v>1011</v>
      </c>
    </row>
    <row r="433" spans="1:17" ht="33" hidden="1" customHeight="1" x14ac:dyDescent="0.3">
      <c r="A433" s="86">
        <v>582</v>
      </c>
      <c r="B433" s="181" t="s">
        <v>1659</v>
      </c>
      <c r="C433" s="9" t="s">
        <v>1675</v>
      </c>
      <c r="D433" s="181"/>
      <c r="E433" s="7" t="s">
        <v>1660</v>
      </c>
      <c r="F433" s="151" t="s">
        <v>1017</v>
      </c>
      <c r="G433" s="37">
        <v>1.38</v>
      </c>
      <c r="H433" s="81" t="s">
        <v>501</v>
      </c>
      <c r="I433" s="105" t="s">
        <v>538</v>
      </c>
      <c r="J433" s="81" t="s">
        <v>539</v>
      </c>
      <c r="K433" s="81" t="s">
        <v>306</v>
      </c>
      <c r="L433" s="81"/>
      <c r="M433" s="81"/>
      <c r="N433" s="81"/>
      <c r="O433" s="81"/>
      <c r="P433" s="81"/>
      <c r="Q433" s="95" t="s">
        <v>1026</v>
      </c>
    </row>
    <row r="434" spans="1:17" ht="33" hidden="1" customHeight="1" x14ac:dyDescent="0.3">
      <c r="A434" s="88">
        <v>583</v>
      </c>
      <c r="B434" s="181" t="s">
        <v>1662</v>
      </c>
      <c r="C434" s="9" t="s">
        <v>1675</v>
      </c>
      <c r="D434" s="181"/>
      <c r="E434" s="7" t="s">
        <v>1663</v>
      </c>
      <c r="F434" s="151" t="s">
        <v>1017</v>
      </c>
      <c r="G434" s="37">
        <v>0.52</v>
      </c>
      <c r="H434" s="81" t="s">
        <v>501</v>
      </c>
      <c r="I434" s="105" t="s">
        <v>538</v>
      </c>
      <c r="J434" s="81" t="s">
        <v>539</v>
      </c>
      <c r="K434" s="81" t="s">
        <v>306</v>
      </c>
      <c r="L434" s="81"/>
      <c r="M434" s="81"/>
      <c r="N434" s="81"/>
      <c r="O434" s="81"/>
      <c r="P434" s="81"/>
      <c r="Q434" s="95" t="s">
        <v>1026</v>
      </c>
    </row>
    <row r="435" spans="1:17" ht="33" hidden="1" customHeight="1" x14ac:dyDescent="0.3">
      <c r="A435" s="86">
        <v>584</v>
      </c>
      <c r="B435" s="181" t="s">
        <v>1665</v>
      </c>
      <c r="C435" s="9" t="s">
        <v>1675</v>
      </c>
      <c r="D435" s="181"/>
      <c r="E435" s="7" t="s">
        <v>1666</v>
      </c>
      <c r="F435" s="151" t="s">
        <v>1017</v>
      </c>
      <c r="G435" s="37">
        <v>2.31</v>
      </c>
      <c r="H435" s="81" t="s">
        <v>501</v>
      </c>
      <c r="I435" s="105" t="s">
        <v>538</v>
      </c>
      <c r="J435" s="81" t="s">
        <v>539</v>
      </c>
      <c r="K435" s="81" t="s">
        <v>306</v>
      </c>
      <c r="L435" s="81"/>
      <c r="M435" s="81"/>
      <c r="N435" s="81"/>
      <c r="O435" s="81"/>
      <c r="P435" s="81"/>
      <c r="Q435" s="95" t="s">
        <v>1026</v>
      </c>
    </row>
    <row r="436" spans="1:17" ht="33" hidden="1" customHeight="1" x14ac:dyDescent="0.3">
      <c r="A436" s="88">
        <v>585</v>
      </c>
      <c r="B436" s="181" t="s">
        <v>1665</v>
      </c>
      <c r="C436" s="9" t="s">
        <v>1675</v>
      </c>
      <c r="D436" s="181"/>
      <c r="E436" s="7" t="s">
        <v>1668</v>
      </c>
      <c r="F436" s="151" t="s">
        <v>1017</v>
      </c>
      <c r="G436" s="37">
        <v>71.98</v>
      </c>
      <c r="H436" s="81" t="s">
        <v>501</v>
      </c>
      <c r="I436" s="105" t="s">
        <v>538</v>
      </c>
      <c r="J436" s="81" t="s">
        <v>539</v>
      </c>
      <c r="K436" s="81" t="s">
        <v>306</v>
      </c>
      <c r="L436" s="81"/>
      <c r="M436" s="81"/>
      <c r="N436" s="81"/>
      <c r="O436" s="81"/>
      <c r="P436" s="81"/>
      <c r="Q436" s="95" t="s">
        <v>1026</v>
      </c>
    </row>
    <row r="437" spans="1:17" ht="33" hidden="1" customHeight="1" x14ac:dyDescent="0.3">
      <c r="A437" s="86">
        <v>586</v>
      </c>
      <c r="B437" s="181" t="s">
        <v>1670</v>
      </c>
      <c r="C437" s="9" t="s">
        <v>1675</v>
      </c>
      <c r="D437" s="181"/>
      <c r="E437" s="7" t="s">
        <v>1671</v>
      </c>
      <c r="F437" s="151" t="s">
        <v>1017</v>
      </c>
      <c r="G437" s="37">
        <v>23.29</v>
      </c>
      <c r="H437" s="81" t="s">
        <v>501</v>
      </c>
      <c r="I437" s="105" t="s">
        <v>538</v>
      </c>
      <c r="J437" s="81" t="s">
        <v>539</v>
      </c>
      <c r="K437" s="81" t="s">
        <v>306</v>
      </c>
      <c r="L437" s="81"/>
      <c r="M437" s="81"/>
      <c r="N437" s="81"/>
      <c r="O437" s="81"/>
      <c r="P437" s="81"/>
      <c r="Q437" s="95" t="s">
        <v>1026</v>
      </c>
    </row>
    <row r="438" spans="1:17" ht="33" hidden="1" customHeight="1" x14ac:dyDescent="0.3">
      <c r="A438" s="88">
        <v>587</v>
      </c>
      <c r="B438" s="181" t="s">
        <v>1677</v>
      </c>
      <c r="C438" s="9" t="s">
        <v>1693</v>
      </c>
      <c r="D438" s="181"/>
      <c r="E438" s="7" t="s">
        <v>1678</v>
      </c>
      <c r="F438" s="151" t="s">
        <v>1017</v>
      </c>
      <c r="G438" s="37">
        <v>2.4700000000000002</v>
      </c>
      <c r="H438" s="81" t="s">
        <v>501</v>
      </c>
      <c r="I438" s="105" t="s">
        <v>538</v>
      </c>
      <c r="J438" s="81" t="s">
        <v>539</v>
      </c>
      <c r="K438" s="81" t="s">
        <v>306</v>
      </c>
      <c r="L438" s="81"/>
      <c r="M438" s="81"/>
      <c r="N438" s="81"/>
      <c r="O438" s="81"/>
      <c r="P438" s="81"/>
      <c r="Q438" s="95" t="s">
        <v>1026</v>
      </c>
    </row>
    <row r="439" spans="1:17" ht="33" hidden="1" customHeight="1" x14ac:dyDescent="0.3">
      <c r="A439" s="86">
        <v>588</v>
      </c>
      <c r="B439" s="181" t="s">
        <v>1680</v>
      </c>
      <c r="C439" s="9" t="s">
        <v>1693</v>
      </c>
      <c r="D439" s="181"/>
      <c r="E439" s="7" t="s">
        <v>1681</v>
      </c>
      <c r="F439" s="151" t="s">
        <v>1017</v>
      </c>
      <c r="G439" s="37">
        <v>2.0699999999999998</v>
      </c>
      <c r="H439" s="81" t="s">
        <v>501</v>
      </c>
      <c r="I439" s="105" t="s">
        <v>538</v>
      </c>
      <c r="J439" s="81" t="s">
        <v>539</v>
      </c>
      <c r="K439" s="81" t="s">
        <v>306</v>
      </c>
      <c r="L439" s="81"/>
      <c r="M439" s="81"/>
      <c r="N439" s="81"/>
      <c r="O439" s="81"/>
      <c r="P439" s="81"/>
      <c r="Q439" s="95" t="s">
        <v>1026</v>
      </c>
    </row>
    <row r="440" spans="1:17" ht="33" hidden="1" customHeight="1" x14ac:dyDescent="0.3">
      <c r="A440" s="88">
        <v>589</v>
      </c>
      <c r="B440" s="181" t="s">
        <v>1683</v>
      </c>
      <c r="C440" s="9" t="s">
        <v>1693</v>
      </c>
      <c r="D440" s="181"/>
      <c r="E440" s="7" t="s">
        <v>1684</v>
      </c>
      <c r="F440" s="151" t="s">
        <v>1017</v>
      </c>
      <c r="G440" s="37">
        <v>0.55000000000000004</v>
      </c>
      <c r="H440" s="81" t="s">
        <v>501</v>
      </c>
      <c r="I440" s="105" t="s">
        <v>538</v>
      </c>
      <c r="J440" s="81" t="s">
        <v>539</v>
      </c>
      <c r="K440" s="81" t="s">
        <v>306</v>
      </c>
      <c r="L440" s="81"/>
      <c r="M440" s="81"/>
      <c r="N440" s="81"/>
      <c r="O440" s="81"/>
      <c r="P440" s="81"/>
      <c r="Q440" s="95" t="s">
        <v>1026</v>
      </c>
    </row>
    <row r="441" spans="1:17" ht="33" hidden="1" customHeight="1" x14ac:dyDescent="0.3">
      <c r="A441" s="86">
        <v>590</v>
      </c>
      <c r="B441" s="181" t="s">
        <v>1686</v>
      </c>
      <c r="C441" s="9" t="s">
        <v>1693</v>
      </c>
      <c r="D441" s="181"/>
      <c r="E441" s="7" t="s">
        <v>1687</v>
      </c>
      <c r="F441" s="151" t="s">
        <v>1017</v>
      </c>
      <c r="G441" s="37">
        <v>17.05</v>
      </c>
      <c r="H441" s="81" t="s">
        <v>501</v>
      </c>
      <c r="I441" s="105" t="s">
        <v>538</v>
      </c>
      <c r="J441" s="81" t="s">
        <v>539</v>
      </c>
      <c r="K441" s="81" t="s">
        <v>306</v>
      </c>
      <c r="L441" s="81"/>
      <c r="M441" s="81"/>
      <c r="N441" s="81"/>
      <c r="O441" s="81"/>
      <c r="P441" s="81"/>
      <c r="Q441" s="95" t="s">
        <v>1026</v>
      </c>
    </row>
    <row r="442" spans="1:17" ht="33" hidden="1" customHeight="1" x14ac:dyDescent="0.3">
      <c r="A442" s="88">
        <v>591</v>
      </c>
      <c r="B442" s="181" t="s">
        <v>1689</v>
      </c>
      <c r="C442" s="9" t="s">
        <v>1693</v>
      </c>
      <c r="D442" s="181"/>
      <c r="E442" s="7" t="s">
        <v>1690</v>
      </c>
      <c r="F442" s="151" t="s">
        <v>1017</v>
      </c>
      <c r="G442" s="37">
        <v>0.86</v>
      </c>
      <c r="H442" s="81" t="s">
        <v>501</v>
      </c>
      <c r="I442" s="105" t="s">
        <v>538</v>
      </c>
      <c r="J442" s="81" t="s">
        <v>539</v>
      </c>
      <c r="K442" s="81" t="s">
        <v>306</v>
      </c>
      <c r="L442" s="81"/>
      <c r="M442" s="81"/>
      <c r="N442" s="81"/>
      <c r="O442" s="81"/>
      <c r="P442" s="81"/>
      <c r="Q442" s="95" t="s">
        <v>1026</v>
      </c>
    </row>
    <row r="443" spans="1:17" ht="33" hidden="1" customHeight="1" x14ac:dyDescent="0.3">
      <c r="A443" s="86">
        <v>592</v>
      </c>
      <c r="B443" s="181" t="s">
        <v>1696</v>
      </c>
      <c r="C443" s="9" t="s">
        <v>1709</v>
      </c>
      <c r="D443" s="181" t="s">
        <v>1696</v>
      </c>
      <c r="E443" t="s">
        <v>1698</v>
      </c>
      <c r="F443" s="151" t="s">
        <v>1017</v>
      </c>
      <c r="G443" s="37">
        <v>0.89</v>
      </c>
      <c r="H443" s="81" t="s">
        <v>501</v>
      </c>
      <c r="I443" s="105" t="s">
        <v>538</v>
      </c>
      <c r="J443" s="81" t="s">
        <v>539</v>
      </c>
      <c r="K443" s="81" t="s">
        <v>306</v>
      </c>
      <c r="L443" s="81"/>
      <c r="M443" s="81"/>
      <c r="N443" s="81"/>
      <c r="O443" s="81" t="s">
        <v>306</v>
      </c>
      <c r="P443" s="81"/>
      <c r="Q443" s="95" t="s">
        <v>1026</v>
      </c>
    </row>
    <row r="444" spans="1:17" ht="33" hidden="1" customHeight="1" x14ac:dyDescent="0.3">
      <c r="A444" s="88">
        <v>593</v>
      </c>
      <c r="B444" s="181" t="s">
        <v>1699</v>
      </c>
      <c r="C444" s="9" t="s">
        <v>1709</v>
      </c>
      <c r="D444" s="181"/>
      <c r="E444" s="7" t="s">
        <v>1700</v>
      </c>
      <c r="F444" s="151" t="s">
        <v>1017</v>
      </c>
      <c r="G444" s="37">
        <v>0.68</v>
      </c>
      <c r="H444" s="81" t="s">
        <v>501</v>
      </c>
      <c r="I444" s="105" t="s">
        <v>538</v>
      </c>
      <c r="J444" s="81" t="s">
        <v>539</v>
      </c>
      <c r="K444" s="81" t="s">
        <v>306</v>
      </c>
      <c r="L444" s="81"/>
      <c r="M444" s="81"/>
      <c r="N444" s="81"/>
      <c r="O444" s="81"/>
      <c r="P444" s="81"/>
      <c r="Q444" s="95" t="s">
        <v>1026</v>
      </c>
    </row>
    <row r="445" spans="1:17" ht="33" hidden="1" customHeight="1" x14ac:dyDescent="0.3">
      <c r="A445" s="86">
        <v>594</v>
      </c>
      <c r="B445" s="181" t="s">
        <v>1701</v>
      </c>
      <c r="C445" s="9" t="s">
        <v>1709</v>
      </c>
      <c r="D445" s="181"/>
      <c r="E445" s="7" t="s">
        <v>1702</v>
      </c>
      <c r="F445" s="151" t="s">
        <v>1017</v>
      </c>
      <c r="G445" s="37">
        <v>0.53</v>
      </c>
      <c r="H445" s="81" t="s">
        <v>501</v>
      </c>
      <c r="I445" s="105" t="s">
        <v>538</v>
      </c>
      <c r="J445" s="81" t="s">
        <v>539</v>
      </c>
      <c r="K445" s="81" t="s">
        <v>306</v>
      </c>
      <c r="L445" s="81"/>
      <c r="M445" s="81"/>
      <c r="N445" s="81"/>
      <c r="O445" s="81"/>
      <c r="P445" s="81"/>
      <c r="Q445" s="95" t="s">
        <v>1026</v>
      </c>
    </row>
    <row r="446" spans="1:17" ht="33" hidden="1" customHeight="1" x14ac:dyDescent="0.3">
      <c r="A446" s="88">
        <v>595</v>
      </c>
      <c r="B446" s="181" t="s">
        <v>1703</v>
      </c>
      <c r="C446" s="9" t="s">
        <v>1709</v>
      </c>
      <c r="D446" s="181"/>
      <c r="E446" s="7" t="s">
        <v>1704</v>
      </c>
      <c r="F446" s="151" t="s">
        <v>1017</v>
      </c>
      <c r="G446" s="37">
        <v>0.22</v>
      </c>
      <c r="H446" s="81" t="s">
        <v>501</v>
      </c>
      <c r="I446" s="105" t="s">
        <v>538</v>
      </c>
      <c r="J446" s="81" t="s">
        <v>539</v>
      </c>
      <c r="K446" s="81" t="s">
        <v>306</v>
      </c>
      <c r="L446" s="81"/>
      <c r="M446" s="81"/>
      <c r="N446" s="81"/>
      <c r="O446" s="81"/>
      <c r="P446" s="81"/>
      <c r="Q446" s="95" t="s">
        <v>1026</v>
      </c>
    </row>
    <row r="447" spans="1:17" ht="33" hidden="1" customHeight="1" x14ac:dyDescent="0.3">
      <c r="A447" s="86">
        <v>596</v>
      </c>
      <c r="B447" s="181" t="s">
        <v>1705</v>
      </c>
      <c r="C447" s="9" t="s">
        <v>1709</v>
      </c>
      <c r="D447" s="181"/>
      <c r="E447" s="7" t="s">
        <v>1706</v>
      </c>
      <c r="F447" s="151" t="s">
        <v>1017</v>
      </c>
      <c r="G447" s="37">
        <v>-0.89</v>
      </c>
      <c r="H447" s="83" t="s">
        <v>632</v>
      </c>
      <c r="I447" s="105" t="s">
        <v>538</v>
      </c>
      <c r="J447" s="81" t="s">
        <v>539</v>
      </c>
      <c r="K447" s="81" t="s">
        <v>306</v>
      </c>
      <c r="L447" s="81"/>
      <c r="M447" s="81"/>
      <c r="N447" s="81"/>
      <c r="O447" s="81"/>
      <c r="P447" s="81"/>
      <c r="Q447" s="95" t="s">
        <v>1011</v>
      </c>
    </row>
    <row r="448" spans="1:17" ht="33" hidden="1" customHeight="1" x14ac:dyDescent="0.3">
      <c r="A448" s="86">
        <v>597</v>
      </c>
      <c r="B448" s="181" t="s">
        <v>1705</v>
      </c>
      <c r="C448" s="9" t="s">
        <v>1731</v>
      </c>
      <c r="D448" s="181"/>
      <c r="E448" s="7" t="s">
        <v>1717</v>
      </c>
      <c r="F448" s="151" t="s">
        <v>917</v>
      </c>
      <c r="G448" s="37">
        <v>367847.91</v>
      </c>
      <c r="H448" s="81" t="s">
        <v>501</v>
      </c>
      <c r="I448" s="105" t="s">
        <v>538</v>
      </c>
      <c r="J448" s="81" t="s">
        <v>539</v>
      </c>
      <c r="K448" s="81" t="s">
        <v>306</v>
      </c>
      <c r="L448" s="81"/>
      <c r="M448" s="81"/>
      <c r="N448" s="81"/>
      <c r="O448" s="81"/>
      <c r="P448" s="81"/>
      <c r="Q448" s="95" t="s">
        <v>1026</v>
      </c>
    </row>
    <row r="449" spans="1:17" ht="33" hidden="1" customHeight="1" x14ac:dyDescent="0.3">
      <c r="A449" s="86">
        <v>598</v>
      </c>
      <c r="B449" s="181" t="s">
        <v>1719</v>
      </c>
      <c r="C449" s="9" t="s">
        <v>1731</v>
      </c>
      <c r="D449" s="181" t="s">
        <v>1719</v>
      </c>
      <c r="E449" s="7" t="s">
        <v>1721</v>
      </c>
      <c r="F449" s="151" t="s">
        <v>1017</v>
      </c>
      <c r="G449" s="37">
        <v>0.8</v>
      </c>
      <c r="H449" s="81" t="s">
        <v>501</v>
      </c>
      <c r="I449" s="105" t="s">
        <v>538</v>
      </c>
      <c r="J449" s="81" t="s">
        <v>539</v>
      </c>
      <c r="K449" s="81" t="s">
        <v>306</v>
      </c>
      <c r="L449" s="81"/>
      <c r="M449" s="81"/>
      <c r="N449" s="81"/>
      <c r="O449" s="81" t="s">
        <v>306</v>
      </c>
      <c r="P449" s="81"/>
      <c r="Q449" s="95" t="s">
        <v>1026</v>
      </c>
    </row>
    <row r="450" spans="1:17" ht="33" hidden="1" customHeight="1" x14ac:dyDescent="0.3">
      <c r="A450" s="86">
        <v>599</v>
      </c>
      <c r="B450" s="181" t="s">
        <v>1722</v>
      </c>
      <c r="C450" s="9" t="s">
        <v>1731</v>
      </c>
      <c r="D450" s="181"/>
      <c r="E450" s="7" t="s">
        <v>1723</v>
      </c>
      <c r="F450" s="151" t="s">
        <v>1017</v>
      </c>
      <c r="G450" s="37">
        <v>1.65</v>
      </c>
      <c r="H450" s="81" t="s">
        <v>501</v>
      </c>
      <c r="I450" s="105" t="s">
        <v>538</v>
      </c>
      <c r="J450" s="81" t="s">
        <v>539</v>
      </c>
      <c r="K450" s="81" t="s">
        <v>306</v>
      </c>
      <c r="L450" s="81"/>
      <c r="M450" s="81"/>
      <c r="N450" s="81"/>
      <c r="O450" s="81"/>
      <c r="P450" s="81"/>
      <c r="Q450" s="95" t="s">
        <v>1026</v>
      </c>
    </row>
    <row r="451" spans="1:17" ht="33" hidden="1" customHeight="1" x14ac:dyDescent="0.3">
      <c r="A451" s="86">
        <v>600</v>
      </c>
      <c r="B451" s="181" t="s">
        <v>1725</v>
      </c>
      <c r="C451" s="9" t="s">
        <v>1731</v>
      </c>
      <c r="D451" s="181"/>
      <c r="E451" s="7" t="s">
        <v>1726</v>
      </c>
      <c r="F451" s="151" t="s">
        <v>1017</v>
      </c>
      <c r="G451" s="37">
        <v>0.52</v>
      </c>
      <c r="H451" s="81" t="s">
        <v>501</v>
      </c>
      <c r="I451" s="105" t="s">
        <v>538</v>
      </c>
      <c r="J451" s="81" t="s">
        <v>539</v>
      </c>
      <c r="K451" s="81" t="s">
        <v>306</v>
      </c>
      <c r="L451" s="81"/>
      <c r="M451" s="81"/>
      <c r="N451" s="81"/>
      <c r="O451" s="81"/>
      <c r="P451" s="81"/>
      <c r="Q451" s="95" t="s">
        <v>1026</v>
      </c>
    </row>
    <row r="452" spans="1:17" ht="33" hidden="1" customHeight="1" x14ac:dyDescent="0.3">
      <c r="A452" s="86">
        <v>601</v>
      </c>
      <c r="B452" s="181" t="s">
        <v>1727</v>
      </c>
      <c r="C452" s="9" t="s">
        <v>1731</v>
      </c>
      <c r="D452" s="181"/>
      <c r="E452" s="7" t="s">
        <v>1728</v>
      </c>
      <c r="F452" s="151" t="s">
        <v>1729</v>
      </c>
      <c r="G452" s="37">
        <v>-1.55</v>
      </c>
      <c r="H452" s="83" t="s">
        <v>632</v>
      </c>
      <c r="I452" s="105" t="s">
        <v>538</v>
      </c>
      <c r="J452" s="81" t="s">
        <v>539</v>
      </c>
      <c r="K452" s="81" t="s">
        <v>306</v>
      </c>
      <c r="L452" s="81"/>
      <c r="M452" s="81"/>
      <c r="N452" s="81"/>
      <c r="O452" s="81"/>
      <c r="P452" s="81"/>
      <c r="Q452" s="95" t="s">
        <v>1011</v>
      </c>
    </row>
    <row r="453" spans="1:17" ht="33" hidden="1" customHeight="1" x14ac:dyDescent="0.3">
      <c r="A453" s="86">
        <v>602</v>
      </c>
      <c r="B453" s="181" t="s">
        <v>1755</v>
      </c>
      <c r="C453" s="9" t="s">
        <v>1764</v>
      </c>
      <c r="D453" s="181"/>
      <c r="E453" s="7" t="s">
        <v>1756</v>
      </c>
      <c r="F453" s="151" t="s">
        <v>1017</v>
      </c>
      <c r="G453" s="37">
        <v>1.51</v>
      </c>
      <c r="H453" s="81" t="s">
        <v>501</v>
      </c>
      <c r="I453" s="105" t="s">
        <v>538</v>
      </c>
      <c r="J453" s="81" t="s">
        <v>539</v>
      </c>
      <c r="K453" s="81" t="s">
        <v>306</v>
      </c>
      <c r="L453" s="81"/>
      <c r="M453" s="81"/>
      <c r="N453" s="81"/>
      <c r="O453" s="81"/>
      <c r="P453" s="81"/>
      <c r="Q453" s="95" t="s">
        <v>1026</v>
      </c>
    </row>
    <row r="454" spans="1:17" ht="33" hidden="1" customHeight="1" x14ac:dyDescent="0.3">
      <c r="A454" s="86">
        <v>603</v>
      </c>
      <c r="B454" s="181" t="s">
        <v>1758</v>
      </c>
      <c r="C454" s="9" t="s">
        <v>1764</v>
      </c>
      <c r="D454" s="181"/>
      <c r="E454" s="7" t="s">
        <v>1759</v>
      </c>
      <c r="F454" s="151" t="s">
        <v>1017</v>
      </c>
      <c r="G454" s="37">
        <v>1.44</v>
      </c>
      <c r="H454" s="81" t="s">
        <v>501</v>
      </c>
      <c r="I454" s="105" t="s">
        <v>538</v>
      </c>
      <c r="J454" s="81" t="s">
        <v>539</v>
      </c>
      <c r="K454" s="81" t="s">
        <v>306</v>
      </c>
      <c r="L454" s="81"/>
      <c r="M454" s="81"/>
      <c r="N454" s="81"/>
      <c r="O454" s="81"/>
      <c r="P454" s="81"/>
      <c r="Q454" s="95" t="s">
        <v>1026</v>
      </c>
    </row>
    <row r="455" spans="1:17" ht="33" hidden="1" customHeight="1" x14ac:dyDescent="0.3">
      <c r="A455" s="86">
        <v>604</v>
      </c>
      <c r="B455" s="181" t="s">
        <v>1761</v>
      </c>
      <c r="C455" s="9" t="s">
        <v>1764</v>
      </c>
      <c r="D455" s="181"/>
      <c r="E455" s="7" t="s">
        <v>1762</v>
      </c>
      <c r="F455" s="151" t="s">
        <v>1017</v>
      </c>
      <c r="G455" s="37">
        <v>0.48</v>
      </c>
      <c r="H455" s="81" t="s">
        <v>501</v>
      </c>
      <c r="I455" s="105" t="s">
        <v>538</v>
      </c>
      <c r="J455" s="81" t="s">
        <v>539</v>
      </c>
      <c r="K455" s="81" t="s">
        <v>306</v>
      </c>
      <c r="L455" s="81"/>
      <c r="M455" s="81"/>
      <c r="N455" s="81"/>
      <c r="O455" s="81"/>
      <c r="P455" s="81"/>
      <c r="Q455" s="95" t="s">
        <v>1026</v>
      </c>
    </row>
    <row r="456" spans="1:17" ht="33" hidden="1" customHeight="1" x14ac:dyDescent="0.3">
      <c r="A456" s="86">
        <v>605</v>
      </c>
      <c r="B456" s="181" t="s">
        <v>1766</v>
      </c>
      <c r="C456" s="9" t="s">
        <v>1772</v>
      </c>
      <c r="D456" s="181"/>
      <c r="E456" s="7" t="s">
        <v>1767</v>
      </c>
      <c r="F456" s="151" t="s">
        <v>614</v>
      </c>
      <c r="G456" s="37">
        <v>777839.55</v>
      </c>
      <c r="H456" s="81" t="s">
        <v>501</v>
      </c>
      <c r="I456" s="105" t="s">
        <v>538</v>
      </c>
      <c r="J456" s="81" t="s">
        <v>539</v>
      </c>
      <c r="K456" s="81" t="s">
        <v>306</v>
      </c>
      <c r="L456" s="81"/>
      <c r="M456" s="81"/>
      <c r="N456" s="81"/>
      <c r="O456" s="81"/>
      <c r="P456" s="81"/>
      <c r="Q456" s="95" t="s">
        <v>1026</v>
      </c>
    </row>
    <row r="457" spans="1:17" ht="33" hidden="1" customHeight="1" x14ac:dyDescent="0.3">
      <c r="A457" s="86">
        <v>606</v>
      </c>
      <c r="B457" s="181" t="s">
        <v>1768</v>
      </c>
      <c r="C457" s="9" t="s">
        <v>1772</v>
      </c>
      <c r="D457" s="181" t="str">
        <f>B457</f>
        <v>13/12/2024</v>
      </c>
      <c r="E457" s="7" t="s">
        <v>1770</v>
      </c>
      <c r="F457" s="151" t="s">
        <v>1017</v>
      </c>
      <c r="G457" s="37">
        <v>11.82</v>
      </c>
      <c r="H457" s="81" t="s">
        <v>501</v>
      </c>
      <c r="I457" s="105" t="s">
        <v>538</v>
      </c>
      <c r="J457" s="81" t="s">
        <v>539</v>
      </c>
      <c r="K457" s="81" t="s">
        <v>306</v>
      </c>
      <c r="L457" s="81"/>
      <c r="M457" s="81"/>
      <c r="N457" s="81"/>
      <c r="O457" s="81" t="s">
        <v>306</v>
      </c>
      <c r="P457" s="81"/>
      <c r="Q457" s="95" t="s">
        <v>1026</v>
      </c>
    </row>
    <row r="458" spans="1:17" ht="33" hidden="1" customHeight="1" x14ac:dyDescent="0.3">
      <c r="A458" s="86">
        <v>607</v>
      </c>
      <c r="B458" s="181" t="s">
        <v>1774</v>
      </c>
      <c r="C458" s="9" t="s">
        <v>1785</v>
      </c>
      <c r="D458" s="181" t="str">
        <f>B458</f>
        <v>28/12/2024</v>
      </c>
      <c r="E458" s="7" t="s">
        <v>1777</v>
      </c>
      <c r="F458" s="151" t="s">
        <v>1776</v>
      </c>
      <c r="G458" s="37">
        <v>0.25</v>
      </c>
      <c r="H458" s="81" t="s">
        <v>501</v>
      </c>
      <c r="I458" s="105" t="s">
        <v>538</v>
      </c>
      <c r="J458" s="81" t="s">
        <v>539</v>
      </c>
      <c r="K458" s="81" t="s">
        <v>306</v>
      </c>
      <c r="L458" s="81"/>
      <c r="M458" s="81"/>
      <c r="N458" s="81"/>
      <c r="O458" s="81" t="s">
        <v>306</v>
      </c>
      <c r="P458" s="81"/>
      <c r="Q458" s="95" t="s">
        <v>1026</v>
      </c>
    </row>
    <row r="459" spans="1:17" ht="33" hidden="1" customHeight="1" x14ac:dyDescent="0.3">
      <c r="A459" s="86">
        <v>608</v>
      </c>
      <c r="B459" s="181" t="s">
        <v>1774</v>
      </c>
      <c r="C459" s="9" t="s">
        <v>1785</v>
      </c>
      <c r="D459" s="181"/>
      <c r="E459" s="7" t="s">
        <v>1778</v>
      </c>
      <c r="F459" s="151" t="s">
        <v>1095</v>
      </c>
      <c r="G459" s="37">
        <v>0.25</v>
      </c>
      <c r="H459" s="81" t="s">
        <v>501</v>
      </c>
      <c r="I459" s="105" t="s">
        <v>538</v>
      </c>
      <c r="J459" s="81" t="s">
        <v>539</v>
      </c>
      <c r="K459" s="81" t="s">
        <v>306</v>
      </c>
      <c r="L459" s="81"/>
      <c r="M459" s="81"/>
      <c r="N459" s="81"/>
      <c r="O459" s="81"/>
      <c r="P459" s="81"/>
      <c r="Q459" s="95" t="s">
        <v>1026</v>
      </c>
    </row>
    <row r="460" spans="1:17" ht="33" hidden="1" customHeight="1" x14ac:dyDescent="0.3">
      <c r="A460" s="86">
        <v>609</v>
      </c>
      <c r="B460" s="181" t="s">
        <v>1779</v>
      </c>
      <c r="C460" s="9" t="s">
        <v>1785</v>
      </c>
      <c r="D460" s="181"/>
      <c r="E460" s="7" t="s">
        <v>1780</v>
      </c>
      <c r="F460" s="151" t="s">
        <v>1786</v>
      </c>
      <c r="G460" s="37">
        <v>1417.28</v>
      </c>
      <c r="H460" s="81" t="s">
        <v>501</v>
      </c>
      <c r="I460" s="105" t="s">
        <v>538</v>
      </c>
      <c r="J460" s="81" t="s">
        <v>539</v>
      </c>
      <c r="K460" s="81" t="s">
        <v>306</v>
      </c>
      <c r="L460" s="81"/>
      <c r="M460" s="81"/>
      <c r="N460" s="81"/>
      <c r="O460" s="81"/>
      <c r="P460" s="81"/>
      <c r="Q460" s="95" t="s">
        <v>1026</v>
      </c>
    </row>
    <row r="461" spans="1:17" ht="33" hidden="1" customHeight="1" x14ac:dyDescent="0.3">
      <c r="A461" s="86">
        <v>610</v>
      </c>
      <c r="B461" s="181" t="s">
        <v>1782</v>
      </c>
      <c r="C461" s="9" t="s">
        <v>1785</v>
      </c>
      <c r="D461" s="181"/>
      <c r="E461" s="7" t="s">
        <v>1783</v>
      </c>
      <c r="F461" s="151" t="s">
        <v>1103</v>
      </c>
      <c r="G461" s="37">
        <v>-0.25</v>
      </c>
      <c r="H461" s="81" t="s">
        <v>501</v>
      </c>
      <c r="I461" s="105" t="s">
        <v>538</v>
      </c>
      <c r="J461" s="81" t="s">
        <v>539</v>
      </c>
      <c r="K461" s="81" t="s">
        <v>306</v>
      </c>
      <c r="L461" s="81"/>
      <c r="M461" s="81"/>
      <c r="N461" s="81"/>
      <c r="O461" s="81"/>
      <c r="P461" s="81"/>
      <c r="Q461" s="95" t="s">
        <v>1011</v>
      </c>
    </row>
    <row r="462" spans="1:17" ht="33" hidden="1" customHeight="1" x14ac:dyDescent="0.3">
      <c r="A462" s="86">
        <v>611</v>
      </c>
      <c r="B462" s="181" t="s">
        <v>1799</v>
      </c>
      <c r="C462" s="9" t="s">
        <v>1843</v>
      </c>
      <c r="D462" s="181"/>
      <c r="E462" s="7" t="s">
        <v>1800</v>
      </c>
      <c r="F462" s="151" t="s">
        <v>1128</v>
      </c>
      <c r="G462" s="37">
        <v>680627.93</v>
      </c>
      <c r="H462" s="81" t="s">
        <v>501</v>
      </c>
      <c r="I462" s="105" t="s">
        <v>538</v>
      </c>
      <c r="J462" s="81" t="s">
        <v>539</v>
      </c>
      <c r="K462" s="81" t="s">
        <v>306</v>
      </c>
      <c r="L462" s="81"/>
      <c r="M462" s="81"/>
      <c r="N462" s="81"/>
      <c r="O462" s="81"/>
      <c r="P462" s="81"/>
      <c r="Q462" s="95" t="s">
        <v>1026</v>
      </c>
    </row>
    <row r="463" spans="1:17" ht="33" hidden="1" customHeight="1" x14ac:dyDescent="0.3">
      <c r="A463" s="86">
        <v>612</v>
      </c>
      <c r="B463" s="181" t="s">
        <v>1802</v>
      </c>
      <c r="C463" s="9" t="s">
        <v>1843</v>
      </c>
      <c r="D463" s="181"/>
      <c r="E463" s="7" t="s">
        <v>1803</v>
      </c>
      <c r="F463" s="151" t="s">
        <v>1128</v>
      </c>
      <c r="G463" s="37">
        <v>955992.72</v>
      </c>
      <c r="H463" s="81" t="s">
        <v>501</v>
      </c>
      <c r="I463" s="105" t="s">
        <v>538</v>
      </c>
      <c r="J463" s="81" t="s">
        <v>539</v>
      </c>
      <c r="K463" s="81" t="s">
        <v>306</v>
      </c>
      <c r="L463" s="81"/>
      <c r="M463" s="81"/>
      <c r="N463" s="81"/>
      <c r="O463" s="81"/>
      <c r="P463" s="81"/>
      <c r="Q463" s="95" t="s">
        <v>1026</v>
      </c>
    </row>
    <row r="464" spans="1:17" ht="33" hidden="1" customHeight="1" x14ac:dyDescent="0.3">
      <c r="A464" s="86">
        <v>613</v>
      </c>
      <c r="B464" s="181" t="s">
        <v>1805</v>
      </c>
      <c r="C464" s="9" t="s">
        <v>1843</v>
      </c>
      <c r="D464" s="181"/>
      <c r="E464" s="7" t="s">
        <v>1806</v>
      </c>
      <c r="F464" s="151" t="s">
        <v>1128</v>
      </c>
      <c r="G464" s="37">
        <v>611632.89</v>
      </c>
      <c r="H464" s="81" t="s">
        <v>501</v>
      </c>
      <c r="I464" s="105" t="s">
        <v>538</v>
      </c>
      <c r="J464" s="81" t="s">
        <v>539</v>
      </c>
      <c r="K464" s="81" t="s">
        <v>306</v>
      </c>
      <c r="L464" s="81"/>
      <c r="M464" s="81"/>
      <c r="N464" s="81"/>
      <c r="O464" s="81"/>
      <c r="P464" s="81"/>
      <c r="Q464" s="95" t="s">
        <v>1026</v>
      </c>
    </row>
    <row r="465" spans="1:17" ht="33" hidden="1" customHeight="1" x14ac:dyDescent="0.3">
      <c r="A465" s="86">
        <v>614</v>
      </c>
      <c r="B465" s="181" t="s">
        <v>1808</v>
      </c>
      <c r="C465" s="9" t="s">
        <v>1843</v>
      </c>
      <c r="D465" s="181" t="s">
        <v>1808</v>
      </c>
      <c r="E465" s="7" t="s">
        <v>1810</v>
      </c>
      <c r="F465" s="151" t="s">
        <v>1017</v>
      </c>
      <c r="G465" s="37">
        <v>71.92</v>
      </c>
      <c r="H465" s="81" t="s">
        <v>501</v>
      </c>
      <c r="I465" s="105" t="s">
        <v>538</v>
      </c>
      <c r="J465" s="81" t="s">
        <v>539</v>
      </c>
      <c r="K465" s="81" t="s">
        <v>306</v>
      </c>
      <c r="L465" s="81"/>
      <c r="M465" s="81"/>
      <c r="N465" s="81"/>
      <c r="O465" s="81" t="s">
        <v>306</v>
      </c>
      <c r="P465" s="81"/>
      <c r="Q465" s="95" t="s">
        <v>1026</v>
      </c>
    </row>
    <row r="466" spans="1:17" ht="33" hidden="1" customHeight="1" x14ac:dyDescent="0.3">
      <c r="A466" s="86">
        <v>615</v>
      </c>
      <c r="B466" s="181" t="s">
        <v>1812</v>
      </c>
      <c r="C466" s="9" t="s">
        <v>1843</v>
      </c>
      <c r="D466" s="181" t="s">
        <v>1812</v>
      </c>
      <c r="E466" s="7" t="s">
        <v>1810</v>
      </c>
      <c r="F466" s="151" t="s">
        <v>1017</v>
      </c>
      <c r="G466" s="37">
        <v>52.28</v>
      </c>
      <c r="H466" s="81" t="s">
        <v>501</v>
      </c>
      <c r="I466" s="105" t="s">
        <v>538</v>
      </c>
      <c r="J466" s="81" t="s">
        <v>539</v>
      </c>
      <c r="K466" s="81" t="s">
        <v>306</v>
      </c>
      <c r="L466" s="81"/>
      <c r="M466" s="81"/>
      <c r="N466" s="81"/>
      <c r="O466" s="81" t="s">
        <v>306</v>
      </c>
      <c r="P466" s="81"/>
      <c r="Q466" s="95" t="s">
        <v>1026</v>
      </c>
    </row>
    <row r="467" spans="1:17" ht="33" hidden="1" customHeight="1" x14ac:dyDescent="0.3">
      <c r="A467" s="86">
        <v>616</v>
      </c>
      <c r="B467" s="181" t="s">
        <v>1815</v>
      </c>
      <c r="C467" s="9" t="s">
        <v>1843</v>
      </c>
      <c r="D467" s="181" t="s">
        <v>1815</v>
      </c>
      <c r="E467" s="7" t="s">
        <v>1810</v>
      </c>
      <c r="F467" s="151" t="s">
        <v>1017</v>
      </c>
      <c r="G467" s="37">
        <v>61.98</v>
      </c>
      <c r="H467" s="81" t="s">
        <v>501</v>
      </c>
      <c r="I467" s="105" t="s">
        <v>538</v>
      </c>
      <c r="J467" s="81" t="s">
        <v>539</v>
      </c>
      <c r="K467" s="81" t="s">
        <v>306</v>
      </c>
      <c r="L467" s="81"/>
      <c r="M467" s="81"/>
      <c r="N467" s="81"/>
      <c r="O467" s="81" t="s">
        <v>306</v>
      </c>
      <c r="P467" s="81"/>
      <c r="Q467" s="95" t="s">
        <v>1026</v>
      </c>
    </row>
    <row r="468" spans="1:17" ht="33" hidden="1" customHeight="1" x14ac:dyDescent="0.3">
      <c r="A468" s="86">
        <v>617</v>
      </c>
      <c r="B468" s="181" t="s">
        <v>1818</v>
      </c>
      <c r="C468" s="9" t="s">
        <v>1843</v>
      </c>
      <c r="D468" s="181" t="s">
        <v>1818</v>
      </c>
      <c r="E468" s="7" t="s">
        <v>1810</v>
      </c>
      <c r="F468" s="151" t="s">
        <v>1017</v>
      </c>
      <c r="G468" s="37">
        <v>77.16</v>
      </c>
      <c r="H468" s="81" t="s">
        <v>501</v>
      </c>
      <c r="I468" s="105" t="s">
        <v>538</v>
      </c>
      <c r="J468" s="81" t="s">
        <v>539</v>
      </c>
      <c r="K468" s="81" t="s">
        <v>306</v>
      </c>
      <c r="L468" s="81"/>
      <c r="M468" s="81"/>
      <c r="N468" s="81"/>
      <c r="O468" s="81" t="s">
        <v>306</v>
      </c>
      <c r="P468" s="81"/>
      <c r="Q468" s="95" t="s">
        <v>1026</v>
      </c>
    </row>
    <row r="469" spans="1:17" ht="33" hidden="1" customHeight="1" x14ac:dyDescent="0.3">
      <c r="A469" s="86">
        <v>618</v>
      </c>
      <c r="B469" s="181" t="s">
        <v>1818</v>
      </c>
      <c r="C469" s="9" t="s">
        <v>1843</v>
      </c>
      <c r="D469" s="181" t="s">
        <v>1818</v>
      </c>
      <c r="E469" s="7" t="s">
        <v>1810</v>
      </c>
      <c r="F469" s="151" t="s">
        <v>1017</v>
      </c>
      <c r="G469" s="37">
        <v>30.65</v>
      </c>
      <c r="H469" s="81" t="s">
        <v>501</v>
      </c>
      <c r="I469" s="105" t="s">
        <v>538</v>
      </c>
      <c r="J469" s="81" t="s">
        <v>539</v>
      </c>
      <c r="K469" s="81" t="s">
        <v>306</v>
      </c>
      <c r="L469" s="81"/>
      <c r="M469" s="81"/>
      <c r="N469" s="81"/>
      <c r="O469" s="81" t="s">
        <v>306</v>
      </c>
      <c r="P469" s="81"/>
      <c r="Q469" s="95" t="s">
        <v>1026</v>
      </c>
    </row>
    <row r="470" spans="1:17" ht="33" hidden="1" customHeight="1" x14ac:dyDescent="0.3">
      <c r="A470" s="86">
        <v>619</v>
      </c>
      <c r="B470" s="181" t="s">
        <v>1818</v>
      </c>
      <c r="C470" s="9" t="s">
        <v>1843</v>
      </c>
      <c r="D470" s="181" t="s">
        <v>1818</v>
      </c>
      <c r="E470" s="7" t="s">
        <v>1810</v>
      </c>
      <c r="F470" s="151" t="s">
        <v>1017</v>
      </c>
      <c r="G470" s="37">
        <v>39.909999999999997</v>
      </c>
      <c r="H470" s="81" t="s">
        <v>501</v>
      </c>
      <c r="I470" s="105" t="s">
        <v>538</v>
      </c>
      <c r="J470" s="81" t="s">
        <v>539</v>
      </c>
      <c r="K470" s="81" t="s">
        <v>306</v>
      </c>
      <c r="L470" s="81"/>
      <c r="M470" s="81"/>
      <c r="N470" s="81"/>
      <c r="O470" s="81" t="s">
        <v>306</v>
      </c>
      <c r="P470" s="81"/>
      <c r="Q470" s="95" t="s">
        <v>1026</v>
      </c>
    </row>
    <row r="471" spans="1:17" ht="33" hidden="1" customHeight="1" x14ac:dyDescent="0.3">
      <c r="A471" s="86">
        <v>620</v>
      </c>
      <c r="B471" s="181" t="s">
        <v>1818</v>
      </c>
      <c r="C471" s="9" t="s">
        <v>1843</v>
      </c>
      <c r="D471" s="181" t="s">
        <v>1818</v>
      </c>
      <c r="E471" s="7" t="s">
        <v>1810</v>
      </c>
      <c r="F471" s="151" t="s">
        <v>1017</v>
      </c>
      <c r="G471" s="37">
        <v>79.47</v>
      </c>
      <c r="H471" s="81" t="s">
        <v>501</v>
      </c>
      <c r="I471" s="105" t="s">
        <v>538</v>
      </c>
      <c r="J471" s="81" t="s">
        <v>539</v>
      </c>
      <c r="K471" s="81" t="s">
        <v>306</v>
      </c>
      <c r="L471" s="81"/>
      <c r="M471" s="81"/>
      <c r="N471" s="81"/>
      <c r="O471" s="81" t="s">
        <v>306</v>
      </c>
      <c r="P471" s="81"/>
      <c r="Q471" s="95" t="s">
        <v>1026</v>
      </c>
    </row>
    <row r="472" spans="1:17" ht="33" hidden="1" customHeight="1" x14ac:dyDescent="0.3">
      <c r="A472" s="86">
        <v>621</v>
      </c>
      <c r="B472" s="181" t="s">
        <v>1818</v>
      </c>
      <c r="C472" s="9" t="s">
        <v>1843</v>
      </c>
      <c r="D472" s="181" t="s">
        <v>1818</v>
      </c>
      <c r="E472" s="7" t="s">
        <v>1810</v>
      </c>
      <c r="F472" s="151" t="s">
        <v>1017</v>
      </c>
      <c r="G472" s="37">
        <v>150.59</v>
      </c>
      <c r="H472" s="81" t="s">
        <v>501</v>
      </c>
      <c r="I472" s="105" t="s">
        <v>538</v>
      </c>
      <c r="J472" s="81" t="s">
        <v>539</v>
      </c>
      <c r="K472" s="81" t="s">
        <v>306</v>
      </c>
      <c r="L472" s="81"/>
      <c r="M472" s="81"/>
      <c r="N472" s="81"/>
      <c r="O472" s="81" t="s">
        <v>306</v>
      </c>
      <c r="P472" s="81"/>
      <c r="Q472" s="95" t="s">
        <v>1026</v>
      </c>
    </row>
    <row r="473" spans="1:17" ht="33" hidden="1" customHeight="1" x14ac:dyDescent="0.3">
      <c r="A473" s="86">
        <v>622</v>
      </c>
      <c r="B473" s="181" t="s">
        <v>1818</v>
      </c>
      <c r="C473" s="9" t="s">
        <v>1843</v>
      </c>
      <c r="D473" s="181" t="s">
        <v>1818</v>
      </c>
      <c r="E473" s="7" t="s">
        <v>1810</v>
      </c>
      <c r="F473" s="151" t="s">
        <v>1017</v>
      </c>
      <c r="G473" s="37">
        <v>32.56</v>
      </c>
      <c r="H473" s="81" t="s">
        <v>501</v>
      </c>
      <c r="I473" s="105" t="s">
        <v>538</v>
      </c>
      <c r="J473" s="81" t="s">
        <v>539</v>
      </c>
      <c r="K473" s="81" t="s">
        <v>306</v>
      </c>
      <c r="L473" s="81"/>
      <c r="M473" s="81"/>
      <c r="N473" s="81"/>
      <c r="O473" s="81" t="s">
        <v>306</v>
      </c>
      <c r="P473" s="81"/>
      <c r="Q473" s="95" t="s">
        <v>1026</v>
      </c>
    </row>
    <row r="474" spans="1:17" ht="33" hidden="1" customHeight="1" x14ac:dyDescent="0.3">
      <c r="A474" s="86">
        <v>623</v>
      </c>
      <c r="B474" s="181" t="s">
        <v>1818</v>
      </c>
      <c r="C474" s="9" t="s">
        <v>1843</v>
      </c>
      <c r="D474" s="181" t="s">
        <v>1818</v>
      </c>
      <c r="E474" s="7" t="s">
        <v>1810</v>
      </c>
      <c r="F474" s="151" t="s">
        <v>1017</v>
      </c>
      <c r="G474" s="37">
        <v>40.67</v>
      </c>
      <c r="H474" s="81" t="s">
        <v>501</v>
      </c>
      <c r="I474" s="105" t="s">
        <v>538</v>
      </c>
      <c r="J474" s="81" t="s">
        <v>539</v>
      </c>
      <c r="K474" s="81" t="s">
        <v>306</v>
      </c>
      <c r="L474" s="81"/>
      <c r="M474" s="81"/>
      <c r="N474" s="81"/>
      <c r="O474" s="81" t="s">
        <v>306</v>
      </c>
      <c r="P474" s="81"/>
      <c r="Q474" s="95" t="s">
        <v>1026</v>
      </c>
    </row>
    <row r="475" spans="1:17" ht="33" hidden="1" customHeight="1" x14ac:dyDescent="0.3">
      <c r="A475" s="86">
        <v>624</v>
      </c>
      <c r="B475" s="181" t="s">
        <v>1818</v>
      </c>
      <c r="C475" s="9" t="s">
        <v>1843</v>
      </c>
      <c r="D475" s="181" t="s">
        <v>1818</v>
      </c>
      <c r="E475" s="7" t="s">
        <v>1810</v>
      </c>
      <c r="F475" s="151" t="s">
        <v>1017</v>
      </c>
      <c r="G475" s="37">
        <v>30.71</v>
      </c>
      <c r="H475" s="81" t="s">
        <v>501</v>
      </c>
      <c r="I475" s="105" t="s">
        <v>538</v>
      </c>
      <c r="J475" s="81" t="s">
        <v>539</v>
      </c>
      <c r="K475" s="81" t="s">
        <v>306</v>
      </c>
      <c r="L475" s="81"/>
      <c r="M475" s="81"/>
      <c r="N475" s="81"/>
      <c r="O475" s="81" t="s">
        <v>306</v>
      </c>
      <c r="P475" s="81"/>
      <c r="Q475" s="95" t="s">
        <v>1026</v>
      </c>
    </row>
    <row r="476" spans="1:17" ht="33" hidden="1" customHeight="1" x14ac:dyDescent="0.3">
      <c r="A476" s="86">
        <v>625</v>
      </c>
      <c r="B476" s="181" t="s">
        <v>1818</v>
      </c>
      <c r="C476" s="9" t="s">
        <v>1843</v>
      </c>
      <c r="D476" s="181" t="s">
        <v>1818</v>
      </c>
      <c r="E476" s="7" t="s">
        <v>1810</v>
      </c>
      <c r="F476" s="151" t="s">
        <v>1017</v>
      </c>
      <c r="G476" s="37">
        <v>69.87</v>
      </c>
      <c r="H476" s="81" t="s">
        <v>501</v>
      </c>
      <c r="I476" s="105" t="s">
        <v>538</v>
      </c>
      <c r="J476" s="81" t="s">
        <v>539</v>
      </c>
      <c r="K476" s="81" t="s">
        <v>306</v>
      </c>
      <c r="L476" s="81"/>
      <c r="M476" s="81"/>
      <c r="N476" s="81"/>
      <c r="O476" s="81" t="s">
        <v>306</v>
      </c>
      <c r="P476" s="81"/>
      <c r="Q476" s="95" t="s">
        <v>1026</v>
      </c>
    </row>
    <row r="477" spans="1:17" ht="33" hidden="1" customHeight="1" x14ac:dyDescent="0.3">
      <c r="A477" s="86">
        <v>626</v>
      </c>
      <c r="B477" s="181" t="s">
        <v>1818</v>
      </c>
      <c r="C477" s="9" t="s">
        <v>1843</v>
      </c>
      <c r="D477" s="181" t="s">
        <v>1818</v>
      </c>
      <c r="E477" s="7" t="s">
        <v>1810</v>
      </c>
      <c r="F477" s="151" t="s">
        <v>1017</v>
      </c>
      <c r="G477" s="37">
        <v>43.74</v>
      </c>
      <c r="H477" s="81" t="s">
        <v>501</v>
      </c>
      <c r="I477" s="105" t="s">
        <v>538</v>
      </c>
      <c r="J477" s="81" t="s">
        <v>539</v>
      </c>
      <c r="K477" s="81" t="s">
        <v>306</v>
      </c>
      <c r="L477" s="81"/>
      <c r="M477" s="81"/>
      <c r="N477" s="81"/>
      <c r="O477" s="81" t="s">
        <v>306</v>
      </c>
      <c r="P477" s="81"/>
      <c r="Q477" s="95" t="s">
        <v>1026</v>
      </c>
    </row>
    <row r="478" spans="1:17" ht="33" hidden="1" customHeight="1" x14ac:dyDescent="0.3">
      <c r="A478" s="86">
        <v>627</v>
      </c>
      <c r="B478" s="181" t="s">
        <v>1839</v>
      </c>
      <c r="C478" s="9" t="s">
        <v>1843</v>
      </c>
      <c r="D478" s="181" t="s">
        <v>1839</v>
      </c>
      <c r="E478" s="7" t="s">
        <v>1810</v>
      </c>
      <c r="F478" s="151" t="s">
        <v>1017</v>
      </c>
      <c r="G478" s="37">
        <v>58.33</v>
      </c>
      <c r="H478" s="81" t="s">
        <v>501</v>
      </c>
      <c r="I478" s="105" t="s">
        <v>538</v>
      </c>
      <c r="J478" s="81" t="s">
        <v>539</v>
      </c>
      <c r="K478" s="81" t="s">
        <v>306</v>
      </c>
      <c r="L478" s="81"/>
      <c r="M478" s="81"/>
      <c r="N478" s="81"/>
      <c r="O478" s="81" t="s">
        <v>306</v>
      </c>
      <c r="P478" s="81"/>
      <c r="Q478" s="95" t="s">
        <v>1026</v>
      </c>
    </row>
    <row r="479" spans="1:17" ht="33" hidden="1" customHeight="1" x14ac:dyDescent="0.3">
      <c r="A479" s="86">
        <v>628</v>
      </c>
      <c r="B479" s="181" t="s">
        <v>1845</v>
      </c>
      <c r="C479" s="9" t="s">
        <v>1856</v>
      </c>
      <c r="D479" s="181"/>
      <c r="E479" s="7" t="s">
        <v>1846</v>
      </c>
      <c r="F479" s="151" t="s">
        <v>1017</v>
      </c>
      <c r="G479" s="37">
        <v>1.75</v>
      </c>
      <c r="H479" s="81" t="s">
        <v>501</v>
      </c>
      <c r="I479" s="105" t="s">
        <v>538</v>
      </c>
      <c r="J479" s="81" t="s">
        <v>539</v>
      </c>
      <c r="K479" s="81" t="s">
        <v>306</v>
      </c>
      <c r="L479" s="81"/>
      <c r="M479" s="81"/>
      <c r="N479" s="81"/>
      <c r="O479" s="81"/>
      <c r="P479" s="81"/>
      <c r="Q479" s="95" t="s">
        <v>1026</v>
      </c>
    </row>
    <row r="480" spans="1:17" ht="33" hidden="1" customHeight="1" x14ac:dyDescent="0.3">
      <c r="A480" s="86">
        <v>629</v>
      </c>
      <c r="B480" s="181" t="s">
        <v>1847</v>
      </c>
      <c r="C480" s="9" t="s">
        <v>1856</v>
      </c>
      <c r="D480" s="181"/>
      <c r="E480" s="7" t="s">
        <v>1848</v>
      </c>
      <c r="F480" s="151" t="s">
        <v>1017</v>
      </c>
      <c r="G480" s="37">
        <v>4.32</v>
      </c>
      <c r="H480" s="81" t="s">
        <v>501</v>
      </c>
      <c r="I480" s="105" t="s">
        <v>538</v>
      </c>
      <c r="J480" s="81" t="s">
        <v>539</v>
      </c>
      <c r="K480" s="81" t="s">
        <v>306</v>
      </c>
      <c r="L480" s="81"/>
      <c r="M480" s="81"/>
      <c r="N480" s="81"/>
      <c r="O480" s="81"/>
      <c r="P480" s="81"/>
      <c r="Q480" s="95" t="s">
        <v>1026</v>
      </c>
    </row>
    <row r="481" spans="1:17" ht="33" hidden="1" customHeight="1" x14ac:dyDescent="0.3">
      <c r="A481" s="86">
        <v>630</v>
      </c>
      <c r="B481" s="181" t="s">
        <v>1849</v>
      </c>
      <c r="C481" s="9" t="s">
        <v>1856</v>
      </c>
      <c r="D481" s="181"/>
      <c r="E481" s="7" t="s">
        <v>1850</v>
      </c>
      <c r="F481" s="151" t="s">
        <v>1017</v>
      </c>
      <c r="G481" s="37">
        <v>38.47</v>
      </c>
      <c r="H481" s="81" t="s">
        <v>501</v>
      </c>
      <c r="I481" s="105" t="s">
        <v>538</v>
      </c>
      <c r="J481" s="81" t="s">
        <v>539</v>
      </c>
      <c r="K481" s="81" t="s">
        <v>306</v>
      </c>
      <c r="L481" s="81"/>
      <c r="M481" s="81"/>
      <c r="N481" s="81"/>
      <c r="O481" s="81"/>
      <c r="P481" s="81"/>
      <c r="Q481" s="95" t="s">
        <v>1026</v>
      </c>
    </row>
    <row r="482" spans="1:17" ht="33" hidden="1" customHeight="1" x14ac:dyDescent="0.3">
      <c r="A482" s="86">
        <v>631</v>
      </c>
      <c r="B482" s="181" t="s">
        <v>1849</v>
      </c>
      <c r="C482" s="9" t="s">
        <v>1856</v>
      </c>
      <c r="D482" s="181"/>
      <c r="E482" s="7" t="s">
        <v>1851</v>
      </c>
      <c r="F482" s="151" t="s">
        <v>1017</v>
      </c>
      <c r="G482" s="37">
        <v>37.700000000000003</v>
      </c>
      <c r="H482" s="81" t="s">
        <v>501</v>
      </c>
      <c r="I482" s="105" t="s">
        <v>538</v>
      </c>
      <c r="J482" s="81" t="s">
        <v>539</v>
      </c>
      <c r="K482" s="81" t="s">
        <v>306</v>
      </c>
      <c r="L482" s="81"/>
      <c r="M482" s="81"/>
      <c r="N482" s="81"/>
      <c r="O482" s="81"/>
      <c r="P482" s="81"/>
      <c r="Q482" s="95" t="s">
        <v>1026</v>
      </c>
    </row>
    <row r="483" spans="1:17" ht="33" hidden="1" customHeight="1" x14ac:dyDescent="0.3">
      <c r="A483" s="86">
        <v>632</v>
      </c>
      <c r="B483" s="181" t="s">
        <v>1849</v>
      </c>
      <c r="C483" s="9" t="s">
        <v>1856</v>
      </c>
      <c r="D483" s="181"/>
      <c r="E483" s="7" t="s">
        <v>1852</v>
      </c>
      <c r="F483" s="151" t="s">
        <v>1017</v>
      </c>
      <c r="G483" s="37">
        <v>67.19</v>
      </c>
      <c r="H483" s="81" t="s">
        <v>501</v>
      </c>
      <c r="I483" s="105" t="s">
        <v>538</v>
      </c>
      <c r="J483" s="81" t="s">
        <v>539</v>
      </c>
      <c r="K483" s="81" t="s">
        <v>306</v>
      </c>
      <c r="L483" s="81"/>
      <c r="M483" s="81"/>
      <c r="N483" s="81"/>
      <c r="O483" s="81"/>
      <c r="P483" s="81"/>
      <c r="Q483" s="95" t="s">
        <v>1026</v>
      </c>
    </row>
    <row r="484" spans="1:17" ht="33" hidden="1" customHeight="1" x14ac:dyDescent="0.3">
      <c r="A484" s="86">
        <v>633</v>
      </c>
      <c r="B484" s="181" t="s">
        <v>1853</v>
      </c>
      <c r="C484" s="9" t="s">
        <v>1856</v>
      </c>
      <c r="D484" s="181"/>
      <c r="E484" s="7" t="s">
        <v>1854</v>
      </c>
      <c r="F484" s="151" t="s">
        <v>1128</v>
      </c>
      <c r="G484" s="37">
        <v>818046.9</v>
      </c>
      <c r="H484" s="81" t="s">
        <v>501</v>
      </c>
      <c r="I484" s="105" t="s">
        <v>538</v>
      </c>
      <c r="J484" s="81" t="s">
        <v>539</v>
      </c>
      <c r="K484" s="81" t="s">
        <v>306</v>
      </c>
      <c r="L484" s="81"/>
      <c r="M484" s="81"/>
      <c r="N484" s="81"/>
      <c r="O484" s="81"/>
      <c r="P484" s="81"/>
      <c r="Q484" s="95" t="s">
        <v>1026</v>
      </c>
    </row>
    <row r="485" spans="1:17" ht="33" hidden="1" customHeight="1" x14ac:dyDescent="0.3">
      <c r="A485" s="86">
        <v>634</v>
      </c>
      <c r="B485" s="181" t="s">
        <v>1815</v>
      </c>
      <c r="C485" s="9" t="s">
        <v>1914</v>
      </c>
      <c r="D485" s="181"/>
      <c r="E485" s="7" t="s">
        <v>1859</v>
      </c>
      <c r="F485" s="151" t="s">
        <v>1128</v>
      </c>
      <c r="G485" s="37">
        <v>988542.8</v>
      </c>
      <c r="H485" s="81" t="s">
        <v>501</v>
      </c>
      <c r="I485" s="105" t="s">
        <v>538</v>
      </c>
      <c r="J485" s="81" t="s">
        <v>539</v>
      </c>
      <c r="K485" s="81" t="s">
        <v>306</v>
      </c>
      <c r="L485" s="81"/>
      <c r="M485" s="81"/>
      <c r="N485" s="81"/>
      <c r="O485" s="81"/>
      <c r="P485" s="81"/>
      <c r="Q485" s="95" t="s">
        <v>1026</v>
      </c>
    </row>
    <row r="486" spans="1:17" ht="33" hidden="1" customHeight="1" x14ac:dyDescent="0.3">
      <c r="A486" s="86">
        <v>635</v>
      </c>
      <c r="B486" s="181" t="s">
        <v>1860</v>
      </c>
      <c r="C486" s="9" t="s">
        <v>1914</v>
      </c>
      <c r="D486" s="181" t="s">
        <v>1860</v>
      </c>
      <c r="E486" s="7" t="s">
        <v>1862</v>
      </c>
      <c r="F486" s="151" t="s">
        <v>1017</v>
      </c>
      <c r="G486" s="37">
        <v>38.35</v>
      </c>
      <c r="H486" s="81" t="s">
        <v>501</v>
      </c>
      <c r="I486" s="105" t="s">
        <v>538</v>
      </c>
      <c r="J486" s="81" t="s">
        <v>539</v>
      </c>
      <c r="K486" s="81" t="s">
        <v>306</v>
      </c>
      <c r="L486" s="81"/>
      <c r="M486" s="81"/>
      <c r="N486" s="81"/>
      <c r="O486" s="81" t="s">
        <v>306</v>
      </c>
      <c r="P486" s="81"/>
      <c r="Q486" s="95" t="s">
        <v>1026</v>
      </c>
    </row>
    <row r="487" spans="1:17" ht="33" hidden="1" customHeight="1" x14ac:dyDescent="0.3">
      <c r="A487" s="86">
        <v>636</v>
      </c>
      <c r="B487" s="181" t="s">
        <v>1863</v>
      </c>
      <c r="C487" s="9" t="s">
        <v>1914</v>
      </c>
      <c r="D487" s="181" t="s">
        <v>1863</v>
      </c>
      <c r="E487" s="7" t="s">
        <v>1862</v>
      </c>
      <c r="F487" s="151" t="s">
        <v>1017</v>
      </c>
      <c r="G487" s="37">
        <v>877.67</v>
      </c>
      <c r="H487" s="81" t="s">
        <v>501</v>
      </c>
      <c r="I487" s="105" t="s">
        <v>538</v>
      </c>
      <c r="J487" s="81" t="s">
        <v>539</v>
      </c>
      <c r="K487" s="81" t="s">
        <v>306</v>
      </c>
      <c r="L487" s="81"/>
      <c r="M487" s="81"/>
      <c r="N487" s="81"/>
      <c r="O487" s="81" t="s">
        <v>306</v>
      </c>
      <c r="P487" s="81"/>
      <c r="Q487" s="95" t="s">
        <v>1026</v>
      </c>
    </row>
    <row r="488" spans="1:17" ht="33" hidden="1" customHeight="1" x14ac:dyDescent="0.3">
      <c r="A488" s="86">
        <v>637</v>
      </c>
      <c r="B488" s="181" t="s">
        <v>1865</v>
      </c>
      <c r="C488" s="9" t="s">
        <v>1914</v>
      </c>
      <c r="D488" s="181" t="s">
        <v>1865</v>
      </c>
      <c r="E488" s="7" t="s">
        <v>1862</v>
      </c>
      <c r="F488" s="151" t="s">
        <v>1017</v>
      </c>
      <c r="G488" s="37">
        <v>69.819999999999993</v>
      </c>
      <c r="H488" s="81" t="s">
        <v>501</v>
      </c>
      <c r="I488" s="105" t="s">
        <v>538</v>
      </c>
      <c r="J488" s="81" t="s">
        <v>539</v>
      </c>
      <c r="K488" s="81" t="s">
        <v>306</v>
      </c>
      <c r="L488" s="81"/>
      <c r="M488" s="81"/>
      <c r="N488" s="81"/>
      <c r="O488" s="81" t="s">
        <v>306</v>
      </c>
      <c r="P488" s="81"/>
      <c r="Q488" s="95" t="s">
        <v>1026</v>
      </c>
    </row>
    <row r="489" spans="1:17" ht="33" hidden="1" customHeight="1" x14ac:dyDescent="0.3">
      <c r="A489" s="86">
        <v>638</v>
      </c>
      <c r="B489" s="181" t="s">
        <v>1867</v>
      </c>
      <c r="C489" s="9" t="s">
        <v>1914</v>
      </c>
      <c r="D489" s="181" t="s">
        <v>1867</v>
      </c>
      <c r="E489" s="7" t="s">
        <v>1862</v>
      </c>
      <c r="F489" s="151" t="s">
        <v>1017</v>
      </c>
      <c r="G489" s="37">
        <v>25.63</v>
      </c>
      <c r="H489" s="81" t="s">
        <v>501</v>
      </c>
      <c r="I489" s="105" t="s">
        <v>538</v>
      </c>
      <c r="J489" s="81" t="s">
        <v>539</v>
      </c>
      <c r="K489" s="81" t="s">
        <v>306</v>
      </c>
      <c r="L489" s="81"/>
      <c r="M489" s="81"/>
      <c r="N489" s="81"/>
      <c r="O489" s="81" t="s">
        <v>306</v>
      </c>
      <c r="P489" s="81"/>
      <c r="Q489" s="95" t="s">
        <v>1026</v>
      </c>
    </row>
    <row r="490" spans="1:17" ht="33" hidden="1" customHeight="1" x14ac:dyDescent="0.3">
      <c r="A490" s="86">
        <v>639</v>
      </c>
      <c r="B490" s="181" t="s">
        <v>1867</v>
      </c>
      <c r="C490" s="9" t="s">
        <v>1914</v>
      </c>
      <c r="D490" s="181" t="s">
        <v>1867</v>
      </c>
      <c r="E490" s="7" t="s">
        <v>1862</v>
      </c>
      <c r="F490" s="151" t="s">
        <v>1017</v>
      </c>
      <c r="G490" s="37">
        <v>40.61</v>
      </c>
      <c r="H490" s="81" t="s">
        <v>501</v>
      </c>
      <c r="I490" s="105" t="s">
        <v>538</v>
      </c>
      <c r="J490" s="81" t="s">
        <v>539</v>
      </c>
      <c r="K490" s="81" t="s">
        <v>306</v>
      </c>
      <c r="L490" s="81"/>
      <c r="M490" s="81"/>
      <c r="N490" s="81"/>
      <c r="O490" s="81" t="s">
        <v>306</v>
      </c>
      <c r="P490" s="81"/>
      <c r="Q490" s="95" t="s">
        <v>1026</v>
      </c>
    </row>
    <row r="491" spans="1:17" ht="33" hidden="1" customHeight="1" x14ac:dyDescent="0.3">
      <c r="A491" s="86">
        <v>640</v>
      </c>
      <c r="B491" s="181" t="s">
        <v>1867</v>
      </c>
      <c r="C491" s="9" t="s">
        <v>1914</v>
      </c>
      <c r="D491" s="181" t="s">
        <v>1867</v>
      </c>
      <c r="E491" s="7" t="s">
        <v>1862</v>
      </c>
      <c r="F491" s="151" t="s">
        <v>1017</v>
      </c>
      <c r="G491" s="37">
        <v>39.51</v>
      </c>
      <c r="H491" s="81" t="s">
        <v>501</v>
      </c>
      <c r="I491" s="105" t="s">
        <v>538</v>
      </c>
      <c r="J491" s="81" t="s">
        <v>539</v>
      </c>
      <c r="K491" s="81" t="s">
        <v>306</v>
      </c>
      <c r="L491" s="81"/>
      <c r="M491" s="81"/>
      <c r="N491" s="81"/>
      <c r="O491" s="81" t="s">
        <v>306</v>
      </c>
      <c r="P491" s="81"/>
      <c r="Q491" s="95" t="s">
        <v>1026</v>
      </c>
    </row>
    <row r="492" spans="1:17" ht="33" hidden="1" customHeight="1" x14ac:dyDescent="0.3">
      <c r="A492" s="86">
        <v>641</v>
      </c>
      <c r="B492" s="181" t="s">
        <v>1871</v>
      </c>
      <c r="C492" s="9" t="s">
        <v>1914</v>
      </c>
      <c r="D492" s="181" t="s">
        <v>1871</v>
      </c>
      <c r="E492" s="7" t="s">
        <v>1862</v>
      </c>
      <c r="F492" s="151" t="s">
        <v>1017</v>
      </c>
      <c r="G492" s="37">
        <v>40.01</v>
      </c>
      <c r="H492" s="81" t="s">
        <v>501</v>
      </c>
      <c r="I492" s="105" t="s">
        <v>538</v>
      </c>
      <c r="J492" s="81" t="s">
        <v>539</v>
      </c>
      <c r="K492" s="81" t="s">
        <v>306</v>
      </c>
      <c r="L492" s="81"/>
      <c r="M492" s="81"/>
      <c r="N492" s="81"/>
      <c r="O492" s="81" t="s">
        <v>306</v>
      </c>
      <c r="P492" s="81"/>
      <c r="Q492" s="95" t="s">
        <v>1026</v>
      </c>
    </row>
    <row r="493" spans="1:17" ht="33" hidden="1" customHeight="1" x14ac:dyDescent="0.3">
      <c r="A493" s="86">
        <v>642</v>
      </c>
      <c r="B493" s="181" t="s">
        <v>1871</v>
      </c>
      <c r="C493" s="9" t="s">
        <v>1914</v>
      </c>
      <c r="D493" s="181" t="s">
        <v>1871</v>
      </c>
      <c r="E493" s="7" t="s">
        <v>1862</v>
      </c>
      <c r="F493" s="151" t="s">
        <v>1017</v>
      </c>
      <c r="G493" s="37">
        <v>25.39</v>
      </c>
      <c r="H493" s="81" t="s">
        <v>501</v>
      </c>
      <c r="I493" s="105" t="s">
        <v>538</v>
      </c>
      <c r="J493" s="81" t="s">
        <v>539</v>
      </c>
      <c r="K493" s="81" t="s">
        <v>306</v>
      </c>
      <c r="L493" s="81"/>
      <c r="M493" s="81"/>
      <c r="N493" s="81"/>
      <c r="O493" s="81" t="s">
        <v>306</v>
      </c>
      <c r="P493" s="81"/>
      <c r="Q493" s="95" t="s">
        <v>1026</v>
      </c>
    </row>
    <row r="494" spans="1:17" ht="33" hidden="1" customHeight="1" x14ac:dyDescent="0.3">
      <c r="A494" s="86">
        <v>643</v>
      </c>
      <c r="B494" s="181" t="s">
        <v>1871</v>
      </c>
      <c r="C494" s="9" t="s">
        <v>1914</v>
      </c>
      <c r="D494" s="181" t="s">
        <v>1871</v>
      </c>
      <c r="E494" s="7" t="s">
        <v>1862</v>
      </c>
      <c r="F494" s="151" t="s">
        <v>1017</v>
      </c>
      <c r="G494" s="37">
        <v>34.369999999999997</v>
      </c>
      <c r="H494" s="81" t="s">
        <v>501</v>
      </c>
      <c r="I494" s="105" t="s">
        <v>538</v>
      </c>
      <c r="J494" s="81" t="s">
        <v>539</v>
      </c>
      <c r="K494" s="81" t="s">
        <v>306</v>
      </c>
      <c r="L494" s="81"/>
      <c r="M494" s="81"/>
      <c r="N494" s="81"/>
      <c r="O494" s="81" t="s">
        <v>306</v>
      </c>
      <c r="P494" s="81"/>
      <c r="Q494" s="95" t="s">
        <v>1026</v>
      </c>
    </row>
    <row r="495" spans="1:17" ht="33" hidden="1" customHeight="1" x14ac:dyDescent="0.3">
      <c r="A495" s="86">
        <v>644</v>
      </c>
      <c r="B495" s="181" t="s">
        <v>1875</v>
      </c>
      <c r="C495" s="9" t="s">
        <v>1914</v>
      </c>
      <c r="D495" s="181" t="s">
        <v>1875</v>
      </c>
      <c r="E495" s="7" t="s">
        <v>1862</v>
      </c>
      <c r="F495" s="151" t="s">
        <v>1017</v>
      </c>
      <c r="G495" s="37">
        <v>16.510000000000002</v>
      </c>
      <c r="H495" s="81" t="s">
        <v>501</v>
      </c>
      <c r="I495" s="105" t="s">
        <v>538</v>
      </c>
      <c r="J495" s="81" t="s">
        <v>539</v>
      </c>
      <c r="K495" s="81" t="s">
        <v>306</v>
      </c>
      <c r="L495" s="81"/>
      <c r="M495" s="81"/>
      <c r="N495" s="81"/>
      <c r="O495" s="81" t="s">
        <v>306</v>
      </c>
      <c r="P495" s="81"/>
      <c r="Q495" s="95" t="s">
        <v>1026</v>
      </c>
    </row>
    <row r="496" spans="1:17" ht="33" hidden="1" customHeight="1" x14ac:dyDescent="0.3">
      <c r="A496" s="86">
        <v>645</v>
      </c>
      <c r="B496" s="181" t="s">
        <v>1875</v>
      </c>
      <c r="C496" s="9" t="s">
        <v>1914</v>
      </c>
      <c r="D496" s="181" t="s">
        <v>1875</v>
      </c>
      <c r="E496" s="7" t="s">
        <v>1862</v>
      </c>
      <c r="F496" s="151" t="s">
        <v>1017</v>
      </c>
      <c r="G496" s="37">
        <v>49.83</v>
      </c>
      <c r="H496" s="81" t="s">
        <v>501</v>
      </c>
      <c r="I496" s="105" t="s">
        <v>538</v>
      </c>
      <c r="J496" s="81" t="s">
        <v>539</v>
      </c>
      <c r="K496" s="81" t="s">
        <v>306</v>
      </c>
      <c r="L496" s="81"/>
      <c r="M496" s="81"/>
      <c r="N496" s="81"/>
      <c r="O496" s="81" t="s">
        <v>306</v>
      </c>
      <c r="P496" s="81"/>
      <c r="Q496" s="95" t="s">
        <v>1026</v>
      </c>
    </row>
    <row r="497" spans="1:17" ht="33" hidden="1" customHeight="1" x14ac:dyDescent="0.3">
      <c r="A497" s="86">
        <v>646</v>
      </c>
      <c r="B497" s="181" t="s">
        <v>1875</v>
      </c>
      <c r="C497" s="9" t="s">
        <v>1914</v>
      </c>
      <c r="D497" s="181" t="s">
        <v>1875</v>
      </c>
      <c r="E497" s="7" t="s">
        <v>1862</v>
      </c>
      <c r="F497" s="151" t="s">
        <v>1017</v>
      </c>
      <c r="G497" s="37">
        <v>27.62</v>
      </c>
      <c r="H497" s="81" t="s">
        <v>501</v>
      </c>
      <c r="I497" s="105" t="s">
        <v>538</v>
      </c>
      <c r="J497" s="81" t="s">
        <v>539</v>
      </c>
      <c r="K497" s="81" t="s">
        <v>306</v>
      </c>
      <c r="L497" s="81"/>
      <c r="M497" s="81"/>
      <c r="N497" s="81"/>
      <c r="O497" s="81" t="s">
        <v>306</v>
      </c>
      <c r="P497" s="81"/>
      <c r="Q497" s="95" t="s">
        <v>1026</v>
      </c>
    </row>
    <row r="498" spans="1:17" ht="33" hidden="1" customHeight="1" x14ac:dyDescent="0.3">
      <c r="A498" s="86">
        <v>647</v>
      </c>
      <c r="B498" s="181" t="s">
        <v>1845</v>
      </c>
      <c r="C498" s="9" t="s">
        <v>1914</v>
      </c>
      <c r="D498" s="181" t="s">
        <v>1845</v>
      </c>
      <c r="E498" s="7" t="s">
        <v>1858</v>
      </c>
      <c r="F498" s="151" t="s">
        <v>1017</v>
      </c>
      <c r="G498" s="37">
        <v>2.31</v>
      </c>
      <c r="H498" s="81" t="s">
        <v>501</v>
      </c>
      <c r="I498" s="105" t="s">
        <v>538</v>
      </c>
      <c r="J498" s="81" t="s">
        <v>539</v>
      </c>
      <c r="K498" s="81" t="s">
        <v>306</v>
      </c>
      <c r="L498" s="81"/>
      <c r="M498" s="81"/>
      <c r="N498" s="81"/>
      <c r="O498" s="81" t="s">
        <v>306</v>
      </c>
      <c r="P498" s="81"/>
      <c r="Q498" s="95" t="s">
        <v>1026</v>
      </c>
    </row>
    <row r="499" spans="1:17" ht="33" hidden="1" customHeight="1" x14ac:dyDescent="0.3">
      <c r="A499" s="86">
        <v>648</v>
      </c>
      <c r="B499" s="181" t="s">
        <v>1880</v>
      </c>
      <c r="C499" s="9" t="s">
        <v>1914</v>
      </c>
      <c r="D499" s="181" t="s">
        <v>1880</v>
      </c>
      <c r="E499" s="7" t="s">
        <v>1862</v>
      </c>
      <c r="F499" s="151" t="s">
        <v>1017</v>
      </c>
      <c r="G499" s="37">
        <v>30.19</v>
      </c>
      <c r="H499" s="81" t="s">
        <v>501</v>
      </c>
      <c r="I499" s="105" t="s">
        <v>538</v>
      </c>
      <c r="J499" s="81" t="s">
        <v>539</v>
      </c>
      <c r="K499" s="81" t="s">
        <v>306</v>
      </c>
      <c r="L499" s="81"/>
      <c r="M499" s="81"/>
      <c r="N499" s="81"/>
      <c r="O499" s="81" t="s">
        <v>306</v>
      </c>
      <c r="P499" s="81"/>
      <c r="Q499" s="95" t="s">
        <v>1026</v>
      </c>
    </row>
    <row r="500" spans="1:17" ht="33" hidden="1" customHeight="1" x14ac:dyDescent="0.3">
      <c r="A500" s="86">
        <v>649</v>
      </c>
      <c r="B500" s="181" t="s">
        <v>1882</v>
      </c>
      <c r="C500" s="9" t="s">
        <v>1914</v>
      </c>
      <c r="D500" s="181" t="s">
        <v>1882</v>
      </c>
      <c r="E500" s="7" t="s">
        <v>1858</v>
      </c>
      <c r="F500" s="151" t="s">
        <v>1017</v>
      </c>
      <c r="G500" s="37">
        <v>1.56</v>
      </c>
      <c r="H500" s="81" t="s">
        <v>501</v>
      </c>
      <c r="I500" s="105" t="s">
        <v>538</v>
      </c>
      <c r="J500" s="81" t="s">
        <v>539</v>
      </c>
      <c r="K500" s="81" t="s">
        <v>306</v>
      </c>
      <c r="L500" s="81"/>
      <c r="M500" s="81"/>
      <c r="N500" s="81"/>
      <c r="O500" s="81" t="s">
        <v>306</v>
      </c>
      <c r="P500" s="81"/>
      <c r="Q500" s="95" t="s">
        <v>1026</v>
      </c>
    </row>
    <row r="501" spans="1:17" ht="33" hidden="1" customHeight="1" x14ac:dyDescent="0.3">
      <c r="A501" s="86">
        <v>650</v>
      </c>
      <c r="B501" s="181" t="s">
        <v>1884</v>
      </c>
      <c r="C501" s="9" t="s">
        <v>1914</v>
      </c>
      <c r="D501" s="181"/>
      <c r="E501" s="7" t="s">
        <v>1885</v>
      </c>
      <c r="F501" s="151" t="s">
        <v>1128</v>
      </c>
      <c r="G501" s="37">
        <v>676881.06</v>
      </c>
      <c r="H501" s="81" t="s">
        <v>501</v>
      </c>
      <c r="I501" s="105" t="s">
        <v>538</v>
      </c>
      <c r="J501" s="81" t="s">
        <v>539</v>
      </c>
      <c r="K501" s="81" t="s">
        <v>306</v>
      </c>
      <c r="L501" s="81"/>
      <c r="M501" s="81"/>
      <c r="N501" s="81"/>
      <c r="O501" s="81"/>
      <c r="P501" s="81"/>
      <c r="Q501" s="95" t="s">
        <v>1026</v>
      </c>
    </row>
    <row r="502" spans="1:17" ht="33" hidden="1" customHeight="1" x14ac:dyDescent="0.3">
      <c r="A502" s="86">
        <v>651</v>
      </c>
      <c r="B502" s="181" t="s">
        <v>1849</v>
      </c>
      <c r="C502" s="9" t="s">
        <v>1914</v>
      </c>
      <c r="D502" s="181" t="s">
        <v>1849</v>
      </c>
      <c r="E502" s="7" t="s">
        <v>1858</v>
      </c>
      <c r="F502" s="151" t="s">
        <v>1017</v>
      </c>
      <c r="G502" s="37">
        <v>43.76</v>
      </c>
      <c r="H502" s="81" t="s">
        <v>501</v>
      </c>
      <c r="I502" s="105" t="s">
        <v>538</v>
      </c>
      <c r="J502" s="81" t="s">
        <v>539</v>
      </c>
      <c r="K502" s="81" t="s">
        <v>306</v>
      </c>
      <c r="L502" s="81"/>
      <c r="M502" s="81"/>
      <c r="N502" s="81"/>
      <c r="O502" s="81" t="s">
        <v>306</v>
      </c>
      <c r="P502" s="81"/>
      <c r="Q502" s="95" t="s">
        <v>1026</v>
      </c>
    </row>
    <row r="503" spans="1:17" ht="33" hidden="1" customHeight="1" x14ac:dyDescent="0.3">
      <c r="A503" s="86">
        <v>652</v>
      </c>
      <c r="B503" s="181" t="s">
        <v>1849</v>
      </c>
      <c r="C503" s="9" t="s">
        <v>1914</v>
      </c>
      <c r="D503" s="181" t="s">
        <v>1849</v>
      </c>
      <c r="E503" s="7" t="s">
        <v>1858</v>
      </c>
      <c r="F503" s="151" t="s">
        <v>1017</v>
      </c>
      <c r="G503" s="37">
        <v>48.09</v>
      </c>
      <c r="H503" s="81" t="s">
        <v>501</v>
      </c>
      <c r="I503" s="105" t="s">
        <v>538</v>
      </c>
      <c r="J503" s="81" t="s">
        <v>539</v>
      </c>
      <c r="K503" s="81" t="s">
        <v>306</v>
      </c>
      <c r="L503" s="81"/>
      <c r="M503" s="81"/>
      <c r="N503" s="81"/>
      <c r="O503" s="81" t="s">
        <v>306</v>
      </c>
      <c r="P503" s="81"/>
      <c r="Q503" s="95" t="s">
        <v>1026</v>
      </c>
    </row>
    <row r="504" spans="1:17" ht="33" hidden="1" customHeight="1" x14ac:dyDescent="0.3">
      <c r="A504" s="86">
        <v>653</v>
      </c>
      <c r="B504" s="181" t="s">
        <v>1888</v>
      </c>
      <c r="C504" s="9" t="s">
        <v>1914</v>
      </c>
      <c r="D504" s="181" t="s">
        <v>1888</v>
      </c>
      <c r="E504" s="7" t="s">
        <v>1858</v>
      </c>
      <c r="F504" s="151" t="s">
        <v>1017</v>
      </c>
      <c r="G504" s="37">
        <v>40.33</v>
      </c>
      <c r="H504" s="81" t="s">
        <v>501</v>
      </c>
      <c r="I504" s="105" t="s">
        <v>538</v>
      </c>
      <c r="J504" s="81" t="s">
        <v>539</v>
      </c>
      <c r="K504" s="81" t="s">
        <v>306</v>
      </c>
      <c r="L504" s="81"/>
      <c r="M504" s="81"/>
      <c r="N504" s="81"/>
      <c r="O504" s="81" t="s">
        <v>306</v>
      </c>
      <c r="P504" s="81"/>
      <c r="Q504" s="95" t="s">
        <v>1026</v>
      </c>
    </row>
    <row r="505" spans="1:17" ht="33" hidden="1" customHeight="1" x14ac:dyDescent="0.3">
      <c r="A505" s="86">
        <v>654</v>
      </c>
      <c r="B505" s="181" t="s">
        <v>1890</v>
      </c>
      <c r="C505" s="9" t="s">
        <v>1914</v>
      </c>
      <c r="D505" s="181" t="s">
        <v>1890</v>
      </c>
      <c r="E505" s="7" t="s">
        <v>1858</v>
      </c>
      <c r="F505" s="151" t="s">
        <v>1017</v>
      </c>
      <c r="G505" s="37">
        <v>71.489999999999995</v>
      </c>
      <c r="H505" s="81" t="s">
        <v>501</v>
      </c>
      <c r="I505" s="105" t="s">
        <v>538</v>
      </c>
      <c r="J505" s="81" t="s">
        <v>539</v>
      </c>
      <c r="K505" s="81" t="s">
        <v>306</v>
      </c>
      <c r="L505" s="81"/>
      <c r="M505" s="81"/>
      <c r="N505" s="81"/>
      <c r="O505" s="81" t="s">
        <v>306</v>
      </c>
      <c r="P505" s="81"/>
      <c r="Q505" s="95" t="s">
        <v>1026</v>
      </c>
    </row>
    <row r="506" spans="1:17" ht="33" hidden="1" customHeight="1" x14ac:dyDescent="0.3">
      <c r="A506" s="86">
        <v>655</v>
      </c>
      <c r="B506" s="181" t="s">
        <v>1892</v>
      </c>
      <c r="C506" s="9" t="s">
        <v>1914</v>
      </c>
      <c r="D506" s="181" t="s">
        <v>1892</v>
      </c>
      <c r="E506" s="7" t="s">
        <v>1858</v>
      </c>
      <c r="F506" s="151" t="s">
        <v>1017</v>
      </c>
      <c r="G506" s="37">
        <v>159.77000000000001</v>
      </c>
      <c r="H506" s="81" t="s">
        <v>501</v>
      </c>
      <c r="I506" s="105" t="s">
        <v>538</v>
      </c>
      <c r="J506" s="81" t="s">
        <v>539</v>
      </c>
      <c r="K506" s="81" t="s">
        <v>306</v>
      </c>
      <c r="L506" s="81"/>
      <c r="M506" s="81"/>
      <c r="N506" s="81"/>
      <c r="O506" s="81" t="s">
        <v>306</v>
      </c>
      <c r="P506" s="81"/>
      <c r="Q506" s="95" t="s">
        <v>1026</v>
      </c>
    </row>
    <row r="507" spans="1:17" ht="33" hidden="1" customHeight="1" x14ac:dyDescent="0.3">
      <c r="A507" s="86">
        <v>656</v>
      </c>
      <c r="B507" s="181" t="s">
        <v>1894</v>
      </c>
      <c r="C507" s="9" t="s">
        <v>1914</v>
      </c>
      <c r="D507" s="181" t="s">
        <v>1894</v>
      </c>
      <c r="E507" s="7" t="s">
        <v>1896</v>
      </c>
      <c r="F507" s="151" t="s">
        <v>1017</v>
      </c>
      <c r="G507" s="37">
        <v>113.33</v>
      </c>
      <c r="H507" s="81" t="s">
        <v>501</v>
      </c>
      <c r="I507" s="105" t="s">
        <v>538</v>
      </c>
      <c r="J507" s="81" t="s">
        <v>539</v>
      </c>
      <c r="K507" s="81" t="s">
        <v>306</v>
      </c>
      <c r="L507" s="81"/>
      <c r="M507" s="81"/>
      <c r="N507" s="81"/>
      <c r="O507" s="81" t="s">
        <v>306</v>
      </c>
      <c r="P507" s="81"/>
      <c r="Q507" s="95" t="s">
        <v>1026</v>
      </c>
    </row>
    <row r="508" spans="1:17" ht="33" hidden="1" customHeight="1" x14ac:dyDescent="0.3">
      <c r="A508" s="86">
        <v>657</v>
      </c>
      <c r="B508" s="181" t="s">
        <v>1894</v>
      </c>
      <c r="C508" s="9" t="s">
        <v>1914</v>
      </c>
      <c r="D508" s="181" t="s">
        <v>1894</v>
      </c>
      <c r="E508" s="7" t="s">
        <v>1896</v>
      </c>
      <c r="F508" s="151" t="s">
        <v>1017</v>
      </c>
      <c r="G508" s="37">
        <v>187.66</v>
      </c>
      <c r="H508" s="81" t="s">
        <v>501</v>
      </c>
      <c r="I508" s="105" t="s">
        <v>538</v>
      </c>
      <c r="J508" s="81" t="s">
        <v>539</v>
      </c>
      <c r="K508" s="81" t="s">
        <v>306</v>
      </c>
      <c r="L508" s="81"/>
      <c r="M508" s="81"/>
      <c r="N508" s="81"/>
      <c r="O508" s="81" t="s">
        <v>306</v>
      </c>
      <c r="P508" s="81"/>
      <c r="Q508" s="95" t="s">
        <v>1026</v>
      </c>
    </row>
    <row r="509" spans="1:17" ht="33" hidden="1" customHeight="1" x14ac:dyDescent="0.3">
      <c r="A509" s="86">
        <v>658</v>
      </c>
      <c r="B509" s="181" t="s">
        <v>1894</v>
      </c>
      <c r="C509" s="9" t="s">
        <v>1914</v>
      </c>
      <c r="D509" s="181" t="s">
        <v>1894</v>
      </c>
      <c r="E509" s="7" t="s">
        <v>1896</v>
      </c>
      <c r="F509" s="151" t="s">
        <v>1017</v>
      </c>
      <c r="G509" s="37">
        <v>78.930000000000007</v>
      </c>
      <c r="H509" s="81" t="s">
        <v>501</v>
      </c>
      <c r="I509" s="105" t="s">
        <v>538</v>
      </c>
      <c r="J509" s="81" t="s">
        <v>539</v>
      </c>
      <c r="K509" s="81" t="s">
        <v>306</v>
      </c>
      <c r="L509" s="81"/>
      <c r="M509" s="81"/>
      <c r="N509" s="81"/>
      <c r="O509" s="81" t="s">
        <v>306</v>
      </c>
      <c r="P509" s="81"/>
      <c r="Q509" s="95" t="s">
        <v>1026</v>
      </c>
    </row>
    <row r="510" spans="1:17" ht="33" hidden="1" customHeight="1" x14ac:dyDescent="0.3">
      <c r="A510" s="86">
        <v>659</v>
      </c>
      <c r="B510" s="181" t="s">
        <v>1899</v>
      </c>
      <c r="C510" s="9" t="s">
        <v>1914</v>
      </c>
      <c r="D510" s="181" t="s">
        <v>1899</v>
      </c>
      <c r="E510" s="7" t="s">
        <v>1901</v>
      </c>
      <c r="F510" s="151" t="s">
        <v>1017</v>
      </c>
      <c r="G510" s="37">
        <v>121.67</v>
      </c>
      <c r="H510" s="81" t="s">
        <v>501</v>
      </c>
      <c r="I510" s="105" t="s">
        <v>538</v>
      </c>
      <c r="J510" s="81" t="s">
        <v>539</v>
      </c>
      <c r="K510" s="81" t="s">
        <v>306</v>
      </c>
      <c r="L510" s="81"/>
      <c r="M510" s="81"/>
      <c r="N510" s="81"/>
      <c r="O510" s="81" t="s">
        <v>306</v>
      </c>
      <c r="P510" s="81"/>
      <c r="Q510" s="95" t="s">
        <v>1026</v>
      </c>
    </row>
    <row r="511" spans="1:17" ht="33" hidden="1" customHeight="1" x14ac:dyDescent="0.3">
      <c r="A511" s="86">
        <v>660</v>
      </c>
      <c r="B511" s="181" t="s">
        <v>1899</v>
      </c>
      <c r="C511" s="9" t="s">
        <v>1914</v>
      </c>
      <c r="D511" s="181" t="s">
        <v>1899</v>
      </c>
      <c r="E511" s="7" t="s">
        <v>1901</v>
      </c>
      <c r="F511" s="151" t="s">
        <v>1017</v>
      </c>
      <c r="G511" s="37">
        <v>60.09</v>
      </c>
      <c r="H511" s="81" t="s">
        <v>501</v>
      </c>
      <c r="I511" s="105" t="s">
        <v>538</v>
      </c>
      <c r="J511" s="81" t="s">
        <v>539</v>
      </c>
      <c r="K511" s="81" t="s">
        <v>306</v>
      </c>
      <c r="L511" s="81"/>
      <c r="M511" s="81"/>
      <c r="N511" s="81"/>
      <c r="O511" s="81" t="s">
        <v>306</v>
      </c>
      <c r="P511" s="81"/>
      <c r="Q511" s="95" t="s">
        <v>1026</v>
      </c>
    </row>
    <row r="512" spans="1:17" ht="33" hidden="1" customHeight="1" x14ac:dyDescent="0.3">
      <c r="A512" s="86">
        <v>661</v>
      </c>
      <c r="B512" s="181" t="s">
        <v>1899</v>
      </c>
      <c r="C512" s="9" t="s">
        <v>1914</v>
      </c>
      <c r="D512" s="181" t="s">
        <v>1899</v>
      </c>
      <c r="E512" s="7" t="s">
        <v>1901</v>
      </c>
      <c r="F512" s="151" t="s">
        <v>1017</v>
      </c>
      <c r="G512" s="37">
        <v>48.3</v>
      </c>
      <c r="H512" s="81" t="s">
        <v>501</v>
      </c>
      <c r="I512" s="105" t="s">
        <v>538</v>
      </c>
      <c r="J512" s="81" t="s">
        <v>539</v>
      </c>
      <c r="K512" s="81" t="s">
        <v>306</v>
      </c>
      <c r="L512" s="81"/>
      <c r="M512" s="81"/>
      <c r="N512" s="81"/>
      <c r="O512" s="81" t="s">
        <v>306</v>
      </c>
      <c r="P512" s="81"/>
      <c r="Q512" s="95" t="s">
        <v>1026</v>
      </c>
    </row>
    <row r="513" spans="1:17" ht="33" hidden="1" customHeight="1" x14ac:dyDescent="0.3">
      <c r="A513" s="86">
        <v>662</v>
      </c>
      <c r="B513" s="181" t="s">
        <v>1899</v>
      </c>
      <c r="C513" s="9" t="s">
        <v>1914</v>
      </c>
      <c r="D513" s="181" t="s">
        <v>1899</v>
      </c>
      <c r="E513" s="7" t="s">
        <v>1901</v>
      </c>
      <c r="F513" s="151" t="s">
        <v>1017</v>
      </c>
      <c r="G513" s="37">
        <v>108.77</v>
      </c>
      <c r="H513" s="81" t="s">
        <v>501</v>
      </c>
      <c r="I513" s="105" t="s">
        <v>538</v>
      </c>
      <c r="J513" s="81" t="s">
        <v>539</v>
      </c>
      <c r="K513" s="81" t="s">
        <v>306</v>
      </c>
      <c r="L513" s="81"/>
      <c r="M513" s="81"/>
      <c r="N513" s="81"/>
      <c r="O513" s="81" t="s">
        <v>306</v>
      </c>
      <c r="P513" s="81"/>
      <c r="Q513" s="95" t="s">
        <v>1026</v>
      </c>
    </row>
    <row r="514" spans="1:17" ht="33" hidden="1" customHeight="1" x14ac:dyDescent="0.3">
      <c r="A514" s="86">
        <v>663</v>
      </c>
      <c r="B514" s="181" t="s">
        <v>1899</v>
      </c>
      <c r="C514" s="9" t="s">
        <v>1914</v>
      </c>
      <c r="D514" s="181" t="s">
        <v>1899</v>
      </c>
      <c r="E514" s="7" t="s">
        <v>1901</v>
      </c>
      <c r="F514" s="151" t="s">
        <v>1017</v>
      </c>
      <c r="G514" s="37">
        <v>75.61</v>
      </c>
      <c r="H514" s="81" t="s">
        <v>501</v>
      </c>
      <c r="I514" s="105" t="s">
        <v>538</v>
      </c>
      <c r="J514" s="81" t="s">
        <v>539</v>
      </c>
      <c r="K514" s="81" t="s">
        <v>306</v>
      </c>
      <c r="L514" s="81"/>
      <c r="M514" s="81"/>
      <c r="N514" s="81"/>
      <c r="O514" s="81" t="s">
        <v>306</v>
      </c>
      <c r="P514" s="81"/>
      <c r="Q514" s="95" t="s">
        <v>1026</v>
      </c>
    </row>
    <row r="515" spans="1:17" ht="33" hidden="1" customHeight="1" x14ac:dyDescent="0.3">
      <c r="A515" s="86">
        <v>664</v>
      </c>
      <c r="B515" s="181" t="s">
        <v>1899</v>
      </c>
      <c r="C515" s="9" t="s">
        <v>1914</v>
      </c>
      <c r="D515" s="181" t="s">
        <v>1899</v>
      </c>
      <c r="E515" s="7" t="s">
        <v>1901</v>
      </c>
      <c r="F515" s="151" t="s">
        <v>1017</v>
      </c>
      <c r="G515" s="37">
        <v>54.54</v>
      </c>
      <c r="H515" s="81" t="s">
        <v>501</v>
      </c>
      <c r="I515" s="105" t="s">
        <v>538</v>
      </c>
      <c r="J515" s="81" t="s">
        <v>539</v>
      </c>
      <c r="K515" s="81" t="s">
        <v>306</v>
      </c>
      <c r="L515" s="81"/>
      <c r="M515" s="81"/>
      <c r="N515" s="81"/>
      <c r="O515" s="81" t="s">
        <v>306</v>
      </c>
      <c r="P515" s="81"/>
      <c r="Q515" s="95" t="s">
        <v>1026</v>
      </c>
    </row>
    <row r="516" spans="1:17" ht="33" hidden="1" customHeight="1" x14ac:dyDescent="0.3">
      <c r="A516" s="86">
        <v>665</v>
      </c>
      <c r="B516" s="181" t="s">
        <v>1907</v>
      </c>
      <c r="C516" s="9" t="s">
        <v>1914</v>
      </c>
      <c r="D516" s="181" t="s">
        <v>1907</v>
      </c>
      <c r="E516" s="7" t="s">
        <v>1901</v>
      </c>
      <c r="F516" s="151" t="s">
        <v>1017</v>
      </c>
      <c r="G516" s="37">
        <v>257.24</v>
      </c>
      <c r="H516" s="81" t="s">
        <v>501</v>
      </c>
      <c r="I516" s="105" t="s">
        <v>538</v>
      </c>
      <c r="J516" s="81" t="s">
        <v>539</v>
      </c>
      <c r="K516" s="81" t="s">
        <v>306</v>
      </c>
      <c r="L516" s="81"/>
      <c r="M516" s="81"/>
      <c r="N516" s="81"/>
      <c r="O516" s="81" t="s">
        <v>306</v>
      </c>
      <c r="P516" s="81"/>
      <c r="Q516" s="95" t="s">
        <v>1026</v>
      </c>
    </row>
    <row r="517" spans="1:17" ht="33" hidden="1" customHeight="1" x14ac:dyDescent="0.3">
      <c r="A517" s="86">
        <v>666</v>
      </c>
      <c r="B517" s="181" t="s">
        <v>1909</v>
      </c>
      <c r="C517" s="9" t="s">
        <v>1914</v>
      </c>
      <c r="D517" s="181"/>
      <c r="E517" s="7" t="s">
        <v>1910</v>
      </c>
      <c r="F517" s="151" t="s">
        <v>1128</v>
      </c>
      <c r="G517" s="37">
        <v>1244564.3</v>
      </c>
      <c r="H517" s="81" t="s">
        <v>501</v>
      </c>
      <c r="I517" s="105" t="s">
        <v>538</v>
      </c>
      <c r="J517" s="81" t="s">
        <v>539</v>
      </c>
      <c r="K517" s="81" t="s">
        <v>306</v>
      </c>
      <c r="L517" s="81"/>
      <c r="M517" s="81"/>
      <c r="N517" s="81"/>
      <c r="O517" s="81"/>
      <c r="P517" s="81"/>
      <c r="Q517" s="95" t="s">
        <v>1026</v>
      </c>
    </row>
    <row r="518" spans="1:17" ht="33" hidden="1" customHeight="1" x14ac:dyDescent="0.3">
      <c r="A518" s="86">
        <v>667</v>
      </c>
      <c r="B518" s="181" t="s">
        <v>1911</v>
      </c>
      <c r="C518" s="9" t="s">
        <v>1914</v>
      </c>
      <c r="D518" s="181"/>
      <c r="E518" s="7" t="s">
        <v>1912</v>
      </c>
      <c r="F518" s="151" t="s">
        <v>1128</v>
      </c>
      <c r="G518" s="37">
        <v>738815.7</v>
      </c>
      <c r="H518" s="81" t="s">
        <v>501</v>
      </c>
      <c r="I518" s="105" t="s">
        <v>538</v>
      </c>
      <c r="J518" s="81" t="s">
        <v>539</v>
      </c>
      <c r="K518" s="81" t="s">
        <v>306</v>
      </c>
      <c r="L518" s="81"/>
      <c r="M518" s="81"/>
      <c r="N518" s="81"/>
      <c r="O518" s="81"/>
      <c r="P518" s="81"/>
      <c r="Q518" s="95" t="s">
        <v>1026</v>
      </c>
    </row>
    <row r="519" spans="1:17" ht="33" hidden="1" customHeight="1" x14ac:dyDescent="0.3">
      <c r="A519" s="86">
        <v>668</v>
      </c>
      <c r="B519" s="181" t="s">
        <v>1916</v>
      </c>
      <c r="C519" s="9" t="s">
        <v>1923</v>
      </c>
      <c r="D519" s="181"/>
      <c r="E519" s="7" t="s">
        <v>1917</v>
      </c>
      <c r="F519" s="151" t="s">
        <v>1786</v>
      </c>
      <c r="G519" s="37">
        <v>7028.13</v>
      </c>
      <c r="H519" s="81" t="s">
        <v>501</v>
      </c>
      <c r="I519" s="105" t="s">
        <v>538</v>
      </c>
      <c r="J519" s="81" t="s">
        <v>539</v>
      </c>
      <c r="K519" s="81" t="s">
        <v>306</v>
      </c>
      <c r="L519" s="81"/>
      <c r="M519" s="81"/>
      <c r="N519" s="81"/>
      <c r="O519" s="81"/>
      <c r="P519" s="81"/>
      <c r="Q519" s="95" t="s">
        <v>1026</v>
      </c>
    </row>
    <row r="520" spans="1:17" ht="33" hidden="1" customHeight="1" x14ac:dyDescent="0.3">
      <c r="A520" s="86">
        <v>669</v>
      </c>
      <c r="B520" s="181" t="s">
        <v>1916</v>
      </c>
      <c r="C520" s="9" t="s">
        <v>1923</v>
      </c>
      <c r="D520" s="181"/>
      <c r="E520" s="7" t="s">
        <v>1919</v>
      </c>
      <c r="F520" s="151" t="s">
        <v>1786</v>
      </c>
      <c r="G520" s="37">
        <v>1498.99</v>
      </c>
      <c r="H520" s="81" t="s">
        <v>501</v>
      </c>
      <c r="I520" s="105" t="s">
        <v>538</v>
      </c>
      <c r="J520" s="81" t="s">
        <v>539</v>
      </c>
      <c r="K520" s="81" t="s">
        <v>306</v>
      </c>
      <c r="L520" s="81"/>
      <c r="M520" s="81"/>
      <c r="N520" s="81"/>
      <c r="O520" s="81"/>
      <c r="P520" s="81"/>
      <c r="Q520" s="95" t="s">
        <v>1026</v>
      </c>
    </row>
    <row r="521" spans="1:17" ht="33" hidden="1" customHeight="1" x14ac:dyDescent="0.3">
      <c r="A521" s="86">
        <v>670</v>
      </c>
      <c r="B521" s="181" t="s">
        <v>1916</v>
      </c>
      <c r="C521" s="9" t="s">
        <v>1923</v>
      </c>
      <c r="D521" s="181"/>
      <c r="E521" s="7" t="s">
        <v>1920</v>
      </c>
      <c r="F521" s="151" t="s">
        <v>1786</v>
      </c>
      <c r="G521" s="37">
        <v>13360.64</v>
      </c>
      <c r="H521" s="81" t="s">
        <v>501</v>
      </c>
      <c r="I521" s="105" t="s">
        <v>538</v>
      </c>
      <c r="J521" s="81" t="s">
        <v>539</v>
      </c>
      <c r="K521" s="81" t="s">
        <v>306</v>
      </c>
      <c r="L521" s="81"/>
      <c r="M521" s="81"/>
      <c r="N521" s="81"/>
      <c r="O521" s="81"/>
      <c r="P521" s="81"/>
      <c r="Q521" s="95" t="s">
        <v>1026</v>
      </c>
    </row>
    <row r="522" spans="1:17" ht="33" hidden="1" customHeight="1" x14ac:dyDescent="0.3">
      <c r="A522" s="86">
        <v>671</v>
      </c>
      <c r="B522" s="181" t="s">
        <v>1916</v>
      </c>
      <c r="C522" s="9" t="s">
        <v>1923</v>
      </c>
      <c r="D522" s="181"/>
      <c r="E522" s="7" t="s">
        <v>1921</v>
      </c>
      <c r="F522" s="151" t="s">
        <v>1786</v>
      </c>
      <c r="G522" s="37">
        <v>5984.03</v>
      </c>
      <c r="H522" s="81" t="s">
        <v>501</v>
      </c>
      <c r="I522" s="105" t="s">
        <v>538</v>
      </c>
      <c r="J522" s="81" t="s">
        <v>539</v>
      </c>
      <c r="K522" s="81" t="s">
        <v>306</v>
      </c>
      <c r="L522" s="81"/>
      <c r="M522" s="81"/>
      <c r="N522" s="81"/>
      <c r="O522" s="81"/>
      <c r="P522" s="81"/>
      <c r="Q522" s="95" t="s">
        <v>1026</v>
      </c>
    </row>
    <row r="523" spans="1:17" ht="33" hidden="1" customHeight="1" x14ac:dyDescent="0.3">
      <c r="A523" s="86">
        <v>672</v>
      </c>
      <c r="B523" s="181" t="s">
        <v>1927</v>
      </c>
      <c r="C523" s="9" t="s">
        <v>1930</v>
      </c>
      <c r="D523" s="181"/>
      <c r="E523" s="78" t="s">
        <v>1943</v>
      </c>
      <c r="F523" s="43" t="s">
        <v>387</v>
      </c>
      <c r="G523" s="37">
        <v>105.01</v>
      </c>
      <c r="H523" s="81" t="s">
        <v>501</v>
      </c>
      <c r="I523" s="105" t="s">
        <v>538</v>
      </c>
      <c r="J523" s="81" t="s">
        <v>539</v>
      </c>
      <c r="K523" s="81" t="s">
        <v>306</v>
      </c>
      <c r="L523" s="81"/>
      <c r="M523" s="81"/>
      <c r="N523" s="81"/>
      <c r="O523" s="81"/>
      <c r="P523" s="81"/>
      <c r="Q523" s="95" t="s">
        <v>1026</v>
      </c>
    </row>
    <row r="524" spans="1:17" ht="33" hidden="1" customHeight="1" x14ac:dyDescent="0.3">
      <c r="A524" s="86">
        <v>673</v>
      </c>
      <c r="B524" s="181" t="s">
        <v>1932</v>
      </c>
      <c r="C524" s="9" t="s">
        <v>1941</v>
      </c>
      <c r="D524" s="181"/>
      <c r="E524" s="119" t="s">
        <v>1944</v>
      </c>
      <c r="F524" s="43" t="s">
        <v>387</v>
      </c>
      <c r="G524" s="37">
        <v>1942.13</v>
      </c>
      <c r="H524" s="81" t="s">
        <v>501</v>
      </c>
      <c r="I524" s="105" t="s">
        <v>538</v>
      </c>
      <c r="J524" s="81" t="s">
        <v>539</v>
      </c>
      <c r="K524" s="81" t="s">
        <v>306</v>
      </c>
      <c r="L524" s="81"/>
      <c r="M524" s="81"/>
      <c r="N524" s="81"/>
      <c r="O524" s="81"/>
      <c r="P524" s="81"/>
      <c r="Q524" s="95" t="s">
        <v>1026</v>
      </c>
    </row>
    <row r="525" spans="1:17" ht="33" hidden="1" customHeight="1" x14ac:dyDescent="0.3">
      <c r="A525" s="86">
        <v>674</v>
      </c>
      <c r="B525" s="181" t="s">
        <v>1934</v>
      </c>
      <c r="C525" s="9" t="s">
        <v>1941</v>
      </c>
      <c r="D525" s="181"/>
      <c r="E525" s="119" t="s">
        <v>1945</v>
      </c>
      <c r="F525" s="43" t="s">
        <v>387</v>
      </c>
      <c r="G525" s="37">
        <v>28.18</v>
      </c>
      <c r="H525" s="81" t="s">
        <v>501</v>
      </c>
      <c r="I525" s="105" t="s">
        <v>538</v>
      </c>
      <c r="J525" s="81" t="s">
        <v>539</v>
      </c>
      <c r="K525" s="81" t="s">
        <v>306</v>
      </c>
      <c r="L525" s="81"/>
      <c r="M525" s="81"/>
      <c r="N525" s="81"/>
      <c r="O525" s="81"/>
      <c r="P525" s="81"/>
      <c r="Q525" s="95" t="s">
        <v>1026</v>
      </c>
    </row>
    <row r="526" spans="1:17" ht="33" hidden="1" customHeight="1" x14ac:dyDescent="0.3">
      <c r="A526" s="86">
        <v>675</v>
      </c>
      <c r="B526" s="181" t="s">
        <v>1934</v>
      </c>
      <c r="C526" s="9" t="s">
        <v>1941</v>
      </c>
      <c r="D526" s="181"/>
      <c r="E526" s="119" t="s">
        <v>1946</v>
      </c>
      <c r="F526" s="43" t="s">
        <v>387</v>
      </c>
      <c r="G526" s="37">
        <v>47.85</v>
      </c>
      <c r="H526" s="81" t="s">
        <v>501</v>
      </c>
      <c r="I526" s="105" t="s">
        <v>538</v>
      </c>
      <c r="J526" s="81" t="s">
        <v>539</v>
      </c>
      <c r="K526" s="81" t="s">
        <v>306</v>
      </c>
      <c r="L526" s="81"/>
      <c r="M526" s="81"/>
      <c r="N526" s="81"/>
      <c r="O526" s="81"/>
      <c r="P526" s="81"/>
      <c r="Q526" s="95" t="s">
        <v>1026</v>
      </c>
    </row>
    <row r="527" spans="1:17" ht="33" hidden="1" customHeight="1" x14ac:dyDescent="0.3">
      <c r="A527" s="86">
        <v>676</v>
      </c>
      <c r="B527" s="181" t="s">
        <v>1934</v>
      </c>
      <c r="C527" s="9" t="s">
        <v>1941</v>
      </c>
      <c r="D527" s="181"/>
      <c r="E527" s="119" t="s">
        <v>1947</v>
      </c>
      <c r="F527" s="43" t="s">
        <v>387</v>
      </c>
      <c r="G527" s="37">
        <v>71.400000000000006</v>
      </c>
      <c r="H527" s="81" t="s">
        <v>501</v>
      </c>
      <c r="I527" s="105" t="s">
        <v>538</v>
      </c>
      <c r="J527" s="81" t="s">
        <v>539</v>
      </c>
      <c r="K527" s="81" t="s">
        <v>306</v>
      </c>
      <c r="L527" s="81"/>
      <c r="M527" s="81"/>
      <c r="N527" s="81"/>
      <c r="O527" s="81"/>
      <c r="P527" s="81"/>
      <c r="Q527" s="95" t="s">
        <v>1026</v>
      </c>
    </row>
    <row r="528" spans="1:17" ht="33" hidden="1" customHeight="1" x14ac:dyDescent="0.3">
      <c r="A528" s="86">
        <v>677</v>
      </c>
      <c r="B528" s="181" t="s">
        <v>1934</v>
      </c>
      <c r="C528" s="9" t="s">
        <v>1941</v>
      </c>
      <c r="D528" s="181"/>
      <c r="E528" s="119" t="s">
        <v>1948</v>
      </c>
      <c r="F528" s="151" t="s">
        <v>387</v>
      </c>
      <c r="G528" s="37">
        <v>48.41</v>
      </c>
      <c r="H528" s="81" t="s">
        <v>501</v>
      </c>
      <c r="I528" s="105" t="s">
        <v>538</v>
      </c>
      <c r="J528" s="81" t="s">
        <v>539</v>
      </c>
      <c r="K528" s="81" t="s">
        <v>306</v>
      </c>
      <c r="L528" s="81"/>
      <c r="M528" s="81"/>
      <c r="N528" s="81"/>
      <c r="O528" s="81"/>
      <c r="P528" s="81"/>
      <c r="Q528" s="95" t="s">
        <v>1026</v>
      </c>
    </row>
    <row r="529" spans="1:17" ht="33" hidden="1" customHeight="1" x14ac:dyDescent="0.3">
      <c r="A529" s="86">
        <v>678</v>
      </c>
      <c r="B529" s="181" t="s">
        <v>1939</v>
      </c>
      <c r="C529" s="9" t="s">
        <v>1941</v>
      </c>
      <c r="D529" s="181"/>
      <c r="E529" s="119" t="s">
        <v>1942</v>
      </c>
      <c r="F529" s="151" t="s">
        <v>191</v>
      </c>
      <c r="G529" s="37">
        <v>779495.26</v>
      </c>
      <c r="H529" s="81" t="s">
        <v>501</v>
      </c>
      <c r="I529" s="105" t="s">
        <v>538</v>
      </c>
      <c r="J529" s="81" t="s">
        <v>539</v>
      </c>
      <c r="K529" s="81" t="s">
        <v>306</v>
      </c>
      <c r="L529" s="81"/>
      <c r="M529" s="81"/>
      <c r="N529" s="81"/>
      <c r="O529" s="81"/>
      <c r="P529" s="81"/>
      <c r="Q529" s="95" t="s">
        <v>1026</v>
      </c>
    </row>
    <row r="530" spans="1:17" ht="33" hidden="1" customHeight="1" x14ac:dyDescent="0.3">
      <c r="A530" s="86">
        <v>679</v>
      </c>
      <c r="B530" s="7" t="s">
        <v>1951</v>
      </c>
      <c r="C530" s="9" t="s">
        <v>2019</v>
      </c>
      <c r="D530" s="181" t="str">
        <f>B530</f>
        <v>19/06/2025</v>
      </c>
      <c r="E530" t="s">
        <v>1953</v>
      </c>
      <c r="F530" s="151" t="s">
        <v>1017</v>
      </c>
      <c r="G530" s="37">
        <v>0.87</v>
      </c>
      <c r="H530" s="81" t="s">
        <v>501</v>
      </c>
      <c r="I530" s="105" t="s">
        <v>538</v>
      </c>
      <c r="J530" s="81" t="s">
        <v>539</v>
      </c>
      <c r="K530" s="81" t="s">
        <v>306</v>
      </c>
      <c r="L530" s="81"/>
      <c r="M530" s="81"/>
      <c r="N530" s="81"/>
      <c r="O530" s="81" t="s">
        <v>306</v>
      </c>
      <c r="P530" s="81"/>
      <c r="Q530" s="95" t="s">
        <v>1026</v>
      </c>
    </row>
    <row r="531" spans="1:17" ht="33" hidden="1" customHeight="1" x14ac:dyDescent="0.3">
      <c r="A531" s="86">
        <v>680</v>
      </c>
      <c r="B531" s="7" t="s">
        <v>1954</v>
      </c>
      <c r="C531" s="9" t="s">
        <v>2019</v>
      </c>
      <c r="D531" s="181"/>
      <c r="E531" s="119" t="s">
        <v>1955</v>
      </c>
      <c r="F531" s="151" t="s">
        <v>1017</v>
      </c>
      <c r="G531" s="37">
        <v>150.01</v>
      </c>
      <c r="H531" s="81" t="s">
        <v>501</v>
      </c>
      <c r="I531" s="105" t="s">
        <v>538</v>
      </c>
      <c r="J531" s="81" t="s">
        <v>539</v>
      </c>
      <c r="K531" s="81" t="s">
        <v>306</v>
      </c>
      <c r="L531" s="81"/>
      <c r="M531" s="81"/>
      <c r="N531" s="81"/>
      <c r="O531" s="81"/>
      <c r="P531" s="81"/>
      <c r="Q531" s="95" t="s">
        <v>1026</v>
      </c>
    </row>
    <row r="532" spans="1:17" ht="33" hidden="1" customHeight="1" x14ac:dyDescent="0.3">
      <c r="A532" s="86">
        <v>681</v>
      </c>
      <c r="B532" s="7" t="s">
        <v>1954</v>
      </c>
      <c r="C532" s="9" t="s">
        <v>2019</v>
      </c>
      <c r="D532" s="181"/>
      <c r="E532" s="119" t="s">
        <v>1956</v>
      </c>
      <c r="F532" s="151" t="s">
        <v>1017</v>
      </c>
      <c r="G532" s="37">
        <v>330.06</v>
      </c>
      <c r="H532" s="81" t="s">
        <v>501</v>
      </c>
      <c r="I532" s="105" t="s">
        <v>538</v>
      </c>
      <c r="J532" s="81" t="s">
        <v>539</v>
      </c>
      <c r="K532" s="81" t="s">
        <v>306</v>
      </c>
      <c r="L532" s="81"/>
      <c r="M532" s="81"/>
      <c r="N532" s="81"/>
      <c r="O532" s="81"/>
      <c r="P532" s="81"/>
      <c r="Q532" s="95" t="s">
        <v>1026</v>
      </c>
    </row>
    <row r="533" spans="1:17" ht="33" hidden="1" customHeight="1" x14ac:dyDescent="0.3">
      <c r="A533" s="86">
        <v>682</v>
      </c>
      <c r="B533" s="7" t="s">
        <v>1954</v>
      </c>
      <c r="C533" s="9" t="s">
        <v>2019</v>
      </c>
      <c r="D533" s="181"/>
      <c r="E533" s="119" t="s">
        <v>1957</v>
      </c>
      <c r="F533" s="151" t="s">
        <v>1017</v>
      </c>
      <c r="G533" s="37">
        <v>75.87</v>
      </c>
      <c r="H533" s="81" t="s">
        <v>501</v>
      </c>
      <c r="I533" s="105" t="s">
        <v>538</v>
      </c>
      <c r="J533" s="81" t="s">
        <v>539</v>
      </c>
      <c r="K533" s="81" t="s">
        <v>306</v>
      </c>
      <c r="L533" s="81"/>
      <c r="M533" s="81"/>
      <c r="N533" s="81"/>
      <c r="O533" s="81"/>
      <c r="P533" s="81"/>
      <c r="Q533" s="95" t="s">
        <v>1026</v>
      </c>
    </row>
    <row r="534" spans="1:17" ht="33" hidden="1" customHeight="1" x14ac:dyDescent="0.3">
      <c r="A534" s="86">
        <v>683</v>
      </c>
      <c r="B534" s="7" t="s">
        <v>1954</v>
      </c>
      <c r="C534" s="9" t="s">
        <v>2019</v>
      </c>
      <c r="D534" s="181"/>
      <c r="E534" s="119" t="s">
        <v>1958</v>
      </c>
      <c r="F534" s="151" t="s">
        <v>1017</v>
      </c>
      <c r="G534" s="37">
        <v>56.34</v>
      </c>
      <c r="H534" s="81" t="s">
        <v>501</v>
      </c>
      <c r="I534" s="105" t="s">
        <v>538</v>
      </c>
      <c r="J534" s="81" t="s">
        <v>539</v>
      </c>
      <c r="K534" s="81" t="s">
        <v>306</v>
      </c>
      <c r="L534" s="81"/>
      <c r="M534" s="81"/>
      <c r="N534" s="81"/>
      <c r="O534" s="81"/>
      <c r="P534" s="81"/>
      <c r="Q534" s="95" t="s">
        <v>1026</v>
      </c>
    </row>
    <row r="535" spans="1:17" ht="33" hidden="1" customHeight="1" x14ac:dyDescent="0.3">
      <c r="A535" s="86">
        <v>684</v>
      </c>
      <c r="B535" s="7" t="s">
        <v>1954</v>
      </c>
      <c r="C535" s="9" t="s">
        <v>2019</v>
      </c>
      <c r="D535" s="181"/>
      <c r="E535" s="119" t="s">
        <v>1959</v>
      </c>
      <c r="F535" s="151" t="s">
        <v>1017</v>
      </c>
      <c r="G535" s="37">
        <v>126.43</v>
      </c>
      <c r="H535" s="81" t="s">
        <v>501</v>
      </c>
      <c r="I535" s="105" t="s">
        <v>538</v>
      </c>
      <c r="J535" s="81" t="s">
        <v>539</v>
      </c>
      <c r="K535" s="81" t="s">
        <v>306</v>
      </c>
      <c r="L535" s="81"/>
      <c r="M535" s="81"/>
      <c r="N535" s="81"/>
      <c r="O535" s="81"/>
      <c r="P535" s="81"/>
      <c r="Q535" s="95" t="s">
        <v>1026</v>
      </c>
    </row>
    <row r="536" spans="1:17" ht="33" hidden="1" customHeight="1" x14ac:dyDescent="0.3">
      <c r="A536" s="86">
        <v>685</v>
      </c>
      <c r="B536" s="7" t="s">
        <v>1954</v>
      </c>
      <c r="C536" s="9" t="s">
        <v>2019</v>
      </c>
      <c r="D536" s="181"/>
      <c r="E536" s="119" t="s">
        <v>1960</v>
      </c>
      <c r="F536" s="151" t="s">
        <v>1017</v>
      </c>
      <c r="G536" s="37">
        <v>69.5</v>
      </c>
      <c r="H536" s="81" t="s">
        <v>501</v>
      </c>
      <c r="I536" s="105" t="s">
        <v>538</v>
      </c>
      <c r="J536" s="81" t="s">
        <v>539</v>
      </c>
      <c r="K536" s="81" t="s">
        <v>306</v>
      </c>
      <c r="L536" s="81"/>
      <c r="M536" s="81"/>
      <c r="N536" s="81"/>
      <c r="O536" s="81"/>
      <c r="P536" s="81"/>
      <c r="Q536" s="95" t="s">
        <v>1026</v>
      </c>
    </row>
    <row r="537" spans="1:17" ht="33" hidden="1" customHeight="1" x14ac:dyDescent="0.3">
      <c r="A537" s="86">
        <v>686</v>
      </c>
      <c r="B537" s="7" t="s">
        <v>1954</v>
      </c>
      <c r="C537" s="9" t="s">
        <v>2019</v>
      </c>
      <c r="D537" s="181"/>
      <c r="E537" s="119" t="s">
        <v>1961</v>
      </c>
      <c r="F537" s="151" t="s">
        <v>1017</v>
      </c>
      <c r="G537" s="37">
        <v>108.55</v>
      </c>
      <c r="H537" s="81" t="s">
        <v>501</v>
      </c>
      <c r="I537" s="105" t="s">
        <v>538</v>
      </c>
      <c r="J537" s="81" t="s">
        <v>539</v>
      </c>
      <c r="K537" s="81" t="s">
        <v>306</v>
      </c>
      <c r="L537" s="81"/>
      <c r="M537" s="81"/>
      <c r="N537" s="81"/>
      <c r="O537" s="81"/>
      <c r="P537" s="81"/>
      <c r="Q537" s="95" t="s">
        <v>1026</v>
      </c>
    </row>
    <row r="538" spans="1:17" ht="33" hidden="1" customHeight="1" x14ac:dyDescent="0.3">
      <c r="A538" s="86">
        <v>687</v>
      </c>
      <c r="B538" s="7" t="s">
        <v>1954</v>
      </c>
      <c r="C538" s="9" t="s">
        <v>2019</v>
      </c>
      <c r="D538" s="181"/>
      <c r="E538" s="119" t="s">
        <v>1962</v>
      </c>
      <c r="F538" s="151" t="s">
        <v>1017</v>
      </c>
      <c r="G538" s="37">
        <v>127.07</v>
      </c>
      <c r="H538" s="81" t="s">
        <v>501</v>
      </c>
      <c r="I538" s="105" t="s">
        <v>538</v>
      </c>
      <c r="J538" s="81" t="s">
        <v>539</v>
      </c>
      <c r="K538" s="81" t="s">
        <v>306</v>
      </c>
      <c r="L538" s="81"/>
      <c r="M538" s="81"/>
      <c r="N538" s="81"/>
      <c r="O538" s="81"/>
      <c r="P538" s="81"/>
      <c r="Q538" s="95" t="s">
        <v>1026</v>
      </c>
    </row>
    <row r="539" spans="1:17" ht="33" hidden="1" customHeight="1" x14ac:dyDescent="0.3">
      <c r="A539" s="86">
        <v>688</v>
      </c>
      <c r="B539" s="7" t="s">
        <v>1954</v>
      </c>
      <c r="C539" s="9" t="s">
        <v>2019</v>
      </c>
      <c r="D539" s="181"/>
      <c r="E539" s="119" t="s">
        <v>1963</v>
      </c>
      <c r="F539" s="151" t="s">
        <v>1017</v>
      </c>
      <c r="G539" s="37">
        <v>55.39</v>
      </c>
      <c r="H539" s="81" t="s">
        <v>501</v>
      </c>
      <c r="I539" s="105" t="s">
        <v>538</v>
      </c>
      <c r="J539" s="81" t="s">
        <v>539</v>
      </c>
      <c r="K539" s="81" t="s">
        <v>306</v>
      </c>
      <c r="L539" s="81"/>
      <c r="M539" s="81"/>
      <c r="N539" s="81"/>
      <c r="O539" s="81"/>
      <c r="P539" s="81"/>
      <c r="Q539" s="95" t="s">
        <v>1026</v>
      </c>
    </row>
    <row r="540" spans="1:17" ht="33" hidden="1" customHeight="1" x14ac:dyDescent="0.3">
      <c r="A540" s="86">
        <v>689</v>
      </c>
      <c r="B540" s="7" t="s">
        <v>1964</v>
      </c>
      <c r="C540" s="9" t="s">
        <v>2019</v>
      </c>
      <c r="D540" s="181"/>
      <c r="E540" s="119" t="s">
        <v>1965</v>
      </c>
      <c r="F540" s="151" t="s">
        <v>1017</v>
      </c>
      <c r="G540" s="37">
        <v>0.56999999999999995</v>
      </c>
      <c r="H540" s="81" t="s">
        <v>501</v>
      </c>
      <c r="I540" s="105" t="s">
        <v>538</v>
      </c>
      <c r="J540" s="81" t="s">
        <v>539</v>
      </c>
      <c r="K540" s="81" t="s">
        <v>306</v>
      </c>
      <c r="L540" s="81"/>
      <c r="M540" s="81"/>
      <c r="N540" s="81"/>
      <c r="O540" s="81"/>
      <c r="P540" s="81"/>
      <c r="Q540" s="95" t="s">
        <v>1026</v>
      </c>
    </row>
    <row r="541" spans="1:17" ht="33" hidden="1" customHeight="1" x14ac:dyDescent="0.3">
      <c r="A541" s="86">
        <v>690</v>
      </c>
      <c r="B541" s="7" t="s">
        <v>1964</v>
      </c>
      <c r="C541" s="9" t="s">
        <v>2019</v>
      </c>
      <c r="D541" s="181"/>
      <c r="E541" s="119" t="s">
        <v>1966</v>
      </c>
      <c r="F541" s="151" t="s">
        <v>1017</v>
      </c>
      <c r="G541" s="37">
        <v>0.56999999999999995</v>
      </c>
      <c r="H541" s="81" t="s">
        <v>501</v>
      </c>
      <c r="I541" s="105" t="s">
        <v>538</v>
      </c>
      <c r="J541" s="81" t="s">
        <v>539</v>
      </c>
      <c r="K541" s="81" t="s">
        <v>306</v>
      </c>
      <c r="L541" s="81"/>
      <c r="M541" s="81"/>
      <c r="N541" s="81"/>
      <c r="O541" s="81"/>
      <c r="P541" s="81"/>
      <c r="Q541" s="95" t="s">
        <v>1026</v>
      </c>
    </row>
    <row r="542" spans="1:17" ht="33" hidden="1" customHeight="1" x14ac:dyDescent="0.3">
      <c r="A542" s="86">
        <v>691</v>
      </c>
      <c r="B542" s="7" t="s">
        <v>1967</v>
      </c>
      <c r="C542" s="9" t="s">
        <v>2019</v>
      </c>
      <c r="D542" s="181"/>
      <c r="E542" s="119" t="s">
        <v>1968</v>
      </c>
      <c r="F542" s="151" t="s">
        <v>1017</v>
      </c>
      <c r="G542" s="37">
        <v>0.35</v>
      </c>
      <c r="H542" s="81" t="s">
        <v>501</v>
      </c>
      <c r="I542" s="105" t="s">
        <v>538</v>
      </c>
      <c r="J542" s="81" t="s">
        <v>539</v>
      </c>
      <c r="K542" s="81" t="s">
        <v>306</v>
      </c>
      <c r="L542" s="81"/>
      <c r="M542" s="81"/>
      <c r="N542" s="81"/>
      <c r="O542" s="81"/>
      <c r="P542" s="81"/>
      <c r="Q542" s="95" t="s">
        <v>1026</v>
      </c>
    </row>
    <row r="543" spans="1:17" ht="33" hidden="1" customHeight="1" x14ac:dyDescent="0.3">
      <c r="A543" s="86">
        <v>692</v>
      </c>
      <c r="B543" s="7" t="s">
        <v>1967</v>
      </c>
      <c r="C543" s="9" t="s">
        <v>2019</v>
      </c>
      <c r="D543" s="181"/>
      <c r="E543" s="119" t="s">
        <v>1969</v>
      </c>
      <c r="F543" s="151" t="s">
        <v>1017</v>
      </c>
      <c r="G543" s="37">
        <v>56.35</v>
      </c>
      <c r="H543" s="81" t="s">
        <v>501</v>
      </c>
      <c r="I543" s="105" t="s">
        <v>538</v>
      </c>
      <c r="J543" s="81" t="s">
        <v>539</v>
      </c>
      <c r="K543" s="81" t="s">
        <v>306</v>
      </c>
      <c r="L543" s="81"/>
      <c r="M543" s="81"/>
      <c r="N543" s="81"/>
      <c r="O543" s="81"/>
      <c r="P543" s="81"/>
      <c r="Q543" s="95" t="s">
        <v>1026</v>
      </c>
    </row>
    <row r="544" spans="1:17" ht="33" hidden="1" customHeight="1" x14ac:dyDescent="0.3">
      <c r="A544" s="86">
        <v>693</v>
      </c>
      <c r="B544" s="7" t="s">
        <v>1967</v>
      </c>
      <c r="C544" s="9" t="s">
        <v>2019</v>
      </c>
      <c r="D544" s="181"/>
      <c r="E544" s="119" t="s">
        <v>1970</v>
      </c>
      <c r="F544" s="151" t="s">
        <v>1017</v>
      </c>
      <c r="G544" s="37">
        <v>64.77</v>
      </c>
      <c r="H544" s="81" t="s">
        <v>501</v>
      </c>
      <c r="I544" s="105" t="s">
        <v>538</v>
      </c>
      <c r="J544" s="81" t="s">
        <v>539</v>
      </c>
      <c r="K544" s="81" t="s">
        <v>306</v>
      </c>
      <c r="L544" s="81"/>
      <c r="M544" s="81"/>
      <c r="N544" s="81"/>
      <c r="O544" s="81"/>
      <c r="P544" s="81"/>
      <c r="Q544" s="95" t="s">
        <v>1026</v>
      </c>
    </row>
    <row r="545" spans="1:17" ht="33" hidden="1" customHeight="1" x14ac:dyDescent="0.3">
      <c r="A545" s="86">
        <v>694</v>
      </c>
      <c r="B545" s="7" t="s">
        <v>1967</v>
      </c>
      <c r="C545" s="9" t="s">
        <v>2019</v>
      </c>
      <c r="D545" s="181"/>
      <c r="E545" s="119" t="s">
        <v>1971</v>
      </c>
      <c r="F545" s="151" t="s">
        <v>1017</v>
      </c>
      <c r="G545" s="37">
        <v>0.17</v>
      </c>
      <c r="H545" s="81" t="s">
        <v>501</v>
      </c>
      <c r="I545" s="105" t="s">
        <v>538</v>
      </c>
      <c r="J545" s="81" t="s">
        <v>539</v>
      </c>
      <c r="K545" s="81" t="s">
        <v>306</v>
      </c>
      <c r="L545" s="81"/>
      <c r="M545" s="81"/>
      <c r="N545" s="81"/>
      <c r="O545" s="81"/>
      <c r="P545" s="81"/>
      <c r="Q545" s="95" t="s">
        <v>1026</v>
      </c>
    </row>
    <row r="546" spans="1:17" ht="33" hidden="1" customHeight="1" x14ac:dyDescent="0.3">
      <c r="A546" s="86">
        <v>695</v>
      </c>
      <c r="B546" s="7" t="s">
        <v>1967</v>
      </c>
      <c r="C546" s="9" t="s">
        <v>2019</v>
      </c>
      <c r="D546" s="181"/>
      <c r="E546" s="119" t="s">
        <v>1972</v>
      </c>
      <c r="F546" s="151" t="s">
        <v>1017</v>
      </c>
      <c r="G546" s="37">
        <v>0.35</v>
      </c>
      <c r="H546" s="81" t="s">
        <v>501</v>
      </c>
      <c r="I546" s="105" t="s">
        <v>538</v>
      </c>
      <c r="J546" s="81" t="s">
        <v>539</v>
      </c>
      <c r="K546" s="81" t="s">
        <v>306</v>
      </c>
      <c r="L546" s="81"/>
      <c r="M546" s="81"/>
      <c r="N546" s="81"/>
      <c r="O546" s="81"/>
      <c r="P546" s="81"/>
      <c r="Q546" s="95" t="s">
        <v>1026</v>
      </c>
    </row>
    <row r="547" spans="1:17" ht="33" hidden="1" customHeight="1" x14ac:dyDescent="0.3">
      <c r="A547" s="86">
        <v>696</v>
      </c>
      <c r="B547" s="7" t="s">
        <v>1967</v>
      </c>
      <c r="C547" s="9" t="s">
        <v>2019</v>
      </c>
      <c r="D547" s="181"/>
      <c r="E547" s="119" t="s">
        <v>1973</v>
      </c>
      <c r="F547" s="151" t="s">
        <v>1017</v>
      </c>
      <c r="G547" s="37">
        <v>56.35</v>
      </c>
      <c r="H547" s="81" t="s">
        <v>501</v>
      </c>
      <c r="I547" s="105" t="s">
        <v>538</v>
      </c>
      <c r="J547" s="81" t="s">
        <v>539</v>
      </c>
      <c r="K547" s="81" t="s">
        <v>306</v>
      </c>
      <c r="L547" s="81"/>
      <c r="M547" s="81"/>
      <c r="N547" s="81"/>
      <c r="O547" s="81"/>
      <c r="P547" s="81"/>
      <c r="Q547" s="95" t="s">
        <v>1026</v>
      </c>
    </row>
    <row r="548" spans="1:17" ht="33" hidden="1" customHeight="1" x14ac:dyDescent="0.3">
      <c r="A548" s="86">
        <v>697</v>
      </c>
      <c r="B548" s="7" t="s">
        <v>1967</v>
      </c>
      <c r="C548" s="9" t="s">
        <v>2019</v>
      </c>
      <c r="D548" s="181"/>
      <c r="E548" s="119" t="s">
        <v>1974</v>
      </c>
      <c r="F548" s="151" t="s">
        <v>1017</v>
      </c>
      <c r="G548" s="37">
        <v>64.77</v>
      </c>
      <c r="H548" s="81" t="s">
        <v>501</v>
      </c>
      <c r="I548" s="105" t="s">
        <v>538</v>
      </c>
      <c r="J548" s="81" t="s">
        <v>539</v>
      </c>
      <c r="K548" s="81" t="s">
        <v>306</v>
      </c>
      <c r="L548" s="81"/>
      <c r="M548" s="81"/>
      <c r="N548" s="81"/>
      <c r="O548" s="81"/>
      <c r="P548" s="81"/>
      <c r="Q548" s="95" t="s">
        <v>1026</v>
      </c>
    </row>
    <row r="549" spans="1:17" ht="33" hidden="1" customHeight="1" x14ac:dyDescent="0.3">
      <c r="A549" s="86">
        <v>698</v>
      </c>
      <c r="B549" s="7" t="s">
        <v>1967</v>
      </c>
      <c r="C549" s="9" t="s">
        <v>2019</v>
      </c>
      <c r="D549" s="181"/>
      <c r="E549" s="119" t="s">
        <v>1975</v>
      </c>
      <c r="F549" s="151" t="s">
        <v>1017</v>
      </c>
      <c r="G549" s="37">
        <v>0.17</v>
      </c>
      <c r="H549" s="81" t="s">
        <v>501</v>
      </c>
      <c r="I549" s="105" t="s">
        <v>538</v>
      </c>
      <c r="J549" s="81" t="s">
        <v>539</v>
      </c>
      <c r="K549" s="81" t="s">
        <v>306</v>
      </c>
      <c r="L549" s="81"/>
      <c r="M549" s="81"/>
      <c r="N549" s="81"/>
      <c r="O549" s="81"/>
      <c r="P549" s="81"/>
      <c r="Q549" s="95" t="s">
        <v>1026</v>
      </c>
    </row>
    <row r="550" spans="1:17" ht="33" hidden="1" customHeight="1" x14ac:dyDescent="0.3">
      <c r="A550" s="86">
        <v>699</v>
      </c>
      <c r="B550" s="7" t="s">
        <v>1976</v>
      </c>
      <c r="C550" s="9" t="s">
        <v>2019</v>
      </c>
      <c r="D550" s="181"/>
      <c r="E550" s="119" t="s">
        <v>1977</v>
      </c>
      <c r="F550" s="151" t="s">
        <v>1017</v>
      </c>
      <c r="G550" s="37">
        <v>5.85</v>
      </c>
      <c r="H550" s="81" t="s">
        <v>501</v>
      </c>
      <c r="I550" s="105" t="s">
        <v>538</v>
      </c>
      <c r="J550" s="81" t="s">
        <v>539</v>
      </c>
      <c r="K550" s="81" t="s">
        <v>306</v>
      </c>
      <c r="L550" s="81"/>
      <c r="M550" s="81"/>
      <c r="N550" s="81"/>
      <c r="O550" s="81"/>
      <c r="P550" s="81"/>
      <c r="Q550" s="95" t="s">
        <v>1026</v>
      </c>
    </row>
    <row r="551" spans="1:17" ht="33" hidden="1" customHeight="1" x14ac:dyDescent="0.3">
      <c r="A551" s="86">
        <v>700</v>
      </c>
      <c r="B551" s="7" t="s">
        <v>1976</v>
      </c>
      <c r="C551" s="9" t="s">
        <v>2019</v>
      </c>
      <c r="D551" s="181"/>
      <c r="E551" s="119" t="s">
        <v>1978</v>
      </c>
      <c r="F551" s="151" t="s">
        <v>1017</v>
      </c>
      <c r="G551" s="37">
        <v>27.49</v>
      </c>
      <c r="H551" s="81" t="s">
        <v>501</v>
      </c>
      <c r="I551" s="105" t="s">
        <v>538</v>
      </c>
      <c r="J551" s="81" t="s">
        <v>539</v>
      </c>
      <c r="K551" s="81" t="s">
        <v>306</v>
      </c>
      <c r="L551" s="81"/>
      <c r="M551" s="81"/>
      <c r="N551" s="81"/>
      <c r="O551" s="81"/>
      <c r="P551" s="81"/>
      <c r="Q551" s="95" t="s">
        <v>1026</v>
      </c>
    </row>
    <row r="552" spans="1:17" ht="33" hidden="1" customHeight="1" x14ac:dyDescent="0.3">
      <c r="A552" s="86">
        <v>701</v>
      </c>
      <c r="B552" s="7" t="s">
        <v>1976</v>
      </c>
      <c r="C552" s="9" t="s">
        <v>2019</v>
      </c>
      <c r="D552" s="181"/>
      <c r="E552" s="119" t="s">
        <v>1979</v>
      </c>
      <c r="F552" s="151" t="s">
        <v>1017</v>
      </c>
      <c r="G552" s="37">
        <v>5.85</v>
      </c>
      <c r="H552" s="81" t="s">
        <v>501</v>
      </c>
      <c r="I552" s="105" t="s">
        <v>538</v>
      </c>
      <c r="J552" s="81" t="s">
        <v>539</v>
      </c>
      <c r="K552" s="81" t="s">
        <v>306</v>
      </c>
      <c r="L552" s="81"/>
      <c r="M552" s="81"/>
      <c r="N552" s="81"/>
      <c r="O552" s="81"/>
      <c r="P552" s="81"/>
      <c r="Q552" s="95" t="s">
        <v>1026</v>
      </c>
    </row>
    <row r="553" spans="1:17" ht="33" hidden="1" customHeight="1" x14ac:dyDescent="0.3">
      <c r="A553" s="86">
        <v>702</v>
      </c>
      <c r="B553" s="7" t="s">
        <v>1976</v>
      </c>
      <c r="C553" s="9" t="s">
        <v>2019</v>
      </c>
      <c r="D553" s="181"/>
      <c r="E553" s="119" t="s">
        <v>1980</v>
      </c>
      <c r="F553" s="151" t="s">
        <v>1017</v>
      </c>
      <c r="G553" s="37">
        <v>27.49</v>
      </c>
      <c r="H553" s="81" t="s">
        <v>501</v>
      </c>
      <c r="I553" s="105" t="s">
        <v>538</v>
      </c>
      <c r="J553" s="81" t="s">
        <v>539</v>
      </c>
      <c r="K553" s="81" t="s">
        <v>306</v>
      </c>
      <c r="L553" s="81"/>
      <c r="M553" s="81"/>
      <c r="N553" s="81"/>
      <c r="O553" s="81"/>
      <c r="P553" s="81"/>
      <c r="Q553" s="95" t="s">
        <v>1026</v>
      </c>
    </row>
    <row r="554" spans="1:17" ht="33" hidden="1" customHeight="1" x14ac:dyDescent="0.3">
      <c r="A554" s="86">
        <v>703</v>
      </c>
      <c r="B554" s="7" t="s">
        <v>1981</v>
      </c>
      <c r="C554" s="9" t="s">
        <v>2019</v>
      </c>
      <c r="D554" s="181" t="str">
        <f>B554</f>
        <v>18/07/2025</v>
      </c>
      <c r="E554" s="119" t="s">
        <v>1953</v>
      </c>
      <c r="F554" s="151" t="s">
        <v>1017</v>
      </c>
      <c r="G554" s="37">
        <v>59.42</v>
      </c>
      <c r="H554" s="81" t="s">
        <v>501</v>
      </c>
      <c r="I554" s="105" t="s">
        <v>538</v>
      </c>
      <c r="J554" s="81" t="s">
        <v>539</v>
      </c>
      <c r="K554" s="81" t="s">
        <v>306</v>
      </c>
      <c r="L554" s="81"/>
      <c r="M554" s="81"/>
      <c r="N554" s="81"/>
      <c r="O554" s="81" t="s">
        <v>306</v>
      </c>
      <c r="P554" s="81"/>
      <c r="Q554" s="95" t="s">
        <v>1026</v>
      </c>
    </row>
    <row r="555" spans="1:17" ht="33" hidden="1" customHeight="1" x14ac:dyDescent="0.3">
      <c r="A555" s="86">
        <v>704</v>
      </c>
      <c r="B555" s="7" t="s">
        <v>1981</v>
      </c>
      <c r="C555" s="9" t="s">
        <v>2019</v>
      </c>
      <c r="D555" s="181" t="str">
        <f t="shared" ref="D555:D557" si="1">B555</f>
        <v>18/07/2025</v>
      </c>
      <c r="E555" s="119" t="s">
        <v>1953</v>
      </c>
      <c r="F555" s="151" t="s">
        <v>1017</v>
      </c>
      <c r="G555" s="37">
        <v>56.2</v>
      </c>
      <c r="H555" s="81" t="s">
        <v>501</v>
      </c>
      <c r="I555" s="105" t="s">
        <v>538</v>
      </c>
      <c r="J555" s="81" t="s">
        <v>539</v>
      </c>
      <c r="K555" s="81" t="s">
        <v>306</v>
      </c>
      <c r="L555" s="81"/>
      <c r="M555" s="81"/>
      <c r="N555" s="81"/>
      <c r="O555" s="81" t="s">
        <v>306</v>
      </c>
      <c r="P555" s="81"/>
      <c r="Q555" s="95" t="s">
        <v>1026</v>
      </c>
    </row>
    <row r="556" spans="1:17" ht="33" hidden="1" customHeight="1" x14ac:dyDescent="0.3">
      <c r="A556" s="86">
        <v>705</v>
      </c>
      <c r="B556" s="7" t="s">
        <v>1981</v>
      </c>
      <c r="C556" s="9" t="s">
        <v>2019</v>
      </c>
      <c r="D556" s="181" t="str">
        <f t="shared" si="1"/>
        <v>18/07/2025</v>
      </c>
      <c r="E556" s="119" t="s">
        <v>1953</v>
      </c>
      <c r="F556" s="151" t="s">
        <v>1017</v>
      </c>
      <c r="G556" s="37">
        <v>130.63999999999999</v>
      </c>
      <c r="H556" s="81" t="s">
        <v>501</v>
      </c>
      <c r="I556" s="105" t="s">
        <v>538</v>
      </c>
      <c r="J556" s="81" t="s">
        <v>539</v>
      </c>
      <c r="K556" s="81" t="s">
        <v>306</v>
      </c>
      <c r="L556" s="81"/>
      <c r="M556" s="81"/>
      <c r="N556" s="81"/>
      <c r="O556" s="81" t="s">
        <v>306</v>
      </c>
      <c r="P556" s="81"/>
      <c r="Q556" s="95" t="s">
        <v>1026</v>
      </c>
    </row>
    <row r="557" spans="1:17" ht="33" hidden="1" customHeight="1" x14ac:dyDescent="0.3">
      <c r="A557" s="86">
        <v>706</v>
      </c>
      <c r="B557" s="7" t="s">
        <v>1981</v>
      </c>
      <c r="C557" s="9" t="s">
        <v>2019</v>
      </c>
      <c r="D557" s="181" t="str">
        <f t="shared" si="1"/>
        <v>18/07/2025</v>
      </c>
      <c r="E557" s="119" t="s">
        <v>1953</v>
      </c>
      <c r="F557" s="151" t="s">
        <v>1017</v>
      </c>
      <c r="G557" s="37">
        <v>85.48</v>
      </c>
      <c r="H557" s="81" t="s">
        <v>501</v>
      </c>
      <c r="I557" s="105" t="s">
        <v>538</v>
      </c>
      <c r="J557" s="81" t="s">
        <v>539</v>
      </c>
      <c r="K557" s="81" t="s">
        <v>306</v>
      </c>
      <c r="L557" s="81"/>
      <c r="M557" s="81"/>
      <c r="N557" s="81"/>
      <c r="O557" s="81" t="s">
        <v>306</v>
      </c>
      <c r="P557" s="81"/>
      <c r="Q557" s="95" t="s">
        <v>1026</v>
      </c>
    </row>
    <row r="558" spans="1:17" ht="33" hidden="1" customHeight="1" x14ac:dyDescent="0.3">
      <c r="A558" s="86">
        <v>707</v>
      </c>
      <c r="B558" s="7" t="s">
        <v>1981</v>
      </c>
      <c r="C558" s="9" t="s">
        <v>2019</v>
      </c>
      <c r="D558" s="181"/>
      <c r="E558" s="119" t="s">
        <v>1986</v>
      </c>
      <c r="F558" s="151" t="s">
        <v>1017</v>
      </c>
      <c r="G558" s="37">
        <v>59.42</v>
      </c>
      <c r="H558" s="81" t="s">
        <v>501</v>
      </c>
      <c r="I558" s="105" t="s">
        <v>538</v>
      </c>
      <c r="J558" s="81" t="s">
        <v>539</v>
      </c>
      <c r="K558" s="81" t="s">
        <v>306</v>
      </c>
      <c r="L558" s="81"/>
      <c r="M558" s="81"/>
      <c r="N558" s="81"/>
      <c r="O558" s="81"/>
      <c r="P558" s="81"/>
      <c r="Q558" s="95" t="s">
        <v>1026</v>
      </c>
    </row>
    <row r="559" spans="1:17" ht="33" hidden="1" customHeight="1" x14ac:dyDescent="0.3">
      <c r="A559" s="86">
        <v>708</v>
      </c>
      <c r="B559" s="7" t="s">
        <v>1981</v>
      </c>
      <c r="C559" s="9" t="s">
        <v>2019</v>
      </c>
      <c r="D559" s="181"/>
      <c r="E559" s="119" t="s">
        <v>1987</v>
      </c>
      <c r="F559" s="151" t="s">
        <v>1017</v>
      </c>
      <c r="G559" s="37">
        <v>56.2</v>
      </c>
      <c r="H559" s="81" t="s">
        <v>501</v>
      </c>
      <c r="I559" s="105" t="s">
        <v>538</v>
      </c>
      <c r="J559" s="81" t="s">
        <v>539</v>
      </c>
      <c r="K559" s="81" t="s">
        <v>306</v>
      </c>
      <c r="L559" s="81"/>
      <c r="M559" s="81"/>
      <c r="N559" s="81"/>
      <c r="O559" s="81"/>
      <c r="P559" s="81"/>
      <c r="Q559" s="95" t="s">
        <v>1026</v>
      </c>
    </row>
    <row r="560" spans="1:17" ht="33" hidden="1" customHeight="1" x14ac:dyDescent="0.3">
      <c r="A560" s="86">
        <v>709</v>
      </c>
      <c r="B560" s="7" t="s">
        <v>1981</v>
      </c>
      <c r="C560" s="9" t="s">
        <v>2019</v>
      </c>
      <c r="D560" s="181"/>
      <c r="E560" s="119" t="s">
        <v>1988</v>
      </c>
      <c r="F560" s="151" t="s">
        <v>1017</v>
      </c>
      <c r="G560" s="37">
        <v>130.63999999999999</v>
      </c>
      <c r="H560" s="81" t="s">
        <v>501</v>
      </c>
      <c r="I560" s="105" t="s">
        <v>538</v>
      </c>
      <c r="J560" s="81" t="s">
        <v>539</v>
      </c>
      <c r="K560" s="81" t="s">
        <v>306</v>
      </c>
      <c r="L560" s="81"/>
      <c r="M560" s="81"/>
      <c r="N560" s="81"/>
      <c r="O560" s="81"/>
      <c r="P560" s="81"/>
      <c r="Q560" s="95" t="s">
        <v>1026</v>
      </c>
    </row>
    <row r="561" spans="1:17" ht="33" hidden="1" customHeight="1" x14ac:dyDescent="0.3">
      <c r="A561" s="86">
        <v>710</v>
      </c>
      <c r="B561" s="7" t="s">
        <v>1981</v>
      </c>
      <c r="C561" s="9" t="s">
        <v>2019</v>
      </c>
      <c r="D561" s="181"/>
      <c r="E561" s="119" t="s">
        <v>1989</v>
      </c>
      <c r="F561" s="151" t="s">
        <v>1017</v>
      </c>
      <c r="G561" s="37">
        <v>85.48</v>
      </c>
      <c r="H561" s="81" t="s">
        <v>501</v>
      </c>
      <c r="I561" s="105" t="s">
        <v>538</v>
      </c>
      <c r="J561" s="81" t="s">
        <v>539</v>
      </c>
      <c r="K561" s="81" t="s">
        <v>306</v>
      </c>
      <c r="L561" s="81"/>
      <c r="M561" s="81"/>
      <c r="N561" s="81"/>
      <c r="O561" s="81"/>
      <c r="P561" s="81"/>
      <c r="Q561" s="95" t="s">
        <v>1026</v>
      </c>
    </row>
    <row r="562" spans="1:17" ht="33" hidden="1" customHeight="1" x14ac:dyDescent="0.3">
      <c r="A562" s="86">
        <v>711</v>
      </c>
      <c r="B562" s="7" t="s">
        <v>1990</v>
      </c>
      <c r="C562" s="9" t="s">
        <v>2019</v>
      </c>
      <c r="D562" s="181" t="str">
        <f>B562</f>
        <v>24/07/2025</v>
      </c>
      <c r="E562" s="119" t="s">
        <v>1953</v>
      </c>
      <c r="F562" s="151" t="s">
        <v>1017</v>
      </c>
      <c r="G562" s="37">
        <v>46.84</v>
      </c>
      <c r="H562" s="81" t="s">
        <v>501</v>
      </c>
      <c r="I562" s="105" t="s">
        <v>538</v>
      </c>
      <c r="J562" s="81" t="s">
        <v>539</v>
      </c>
      <c r="K562" s="81" t="s">
        <v>306</v>
      </c>
      <c r="L562" s="81"/>
      <c r="M562" s="81"/>
      <c r="N562" s="81"/>
      <c r="O562" s="81" t="s">
        <v>306</v>
      </c>
      <c r="P562" s="81"/>
      <c r="Q562" s="95" t="s">
        <v>1026</v>
      </c>
    </row>
    <row r="563" spans="1:17" ht="33" hidden="1" customHeight="1" x14ac:dyDescent="0.3">
      <c r="A563" s="86">
        <v>712</v>
      </c>
      <c r="B563" s="7" t="s">
        <v>1990</v>
      </c>
      <c r="C563" s="9" t="s">
        <v>2019</v>
      </c>
      <c r="D563" s="181" t="str">
        <f t="shared" ref="D563:D566" si="2">B563</f>
        <v>24/07/2025</v>
      </c>
      <c r="E563" s="119" t="s">
        <v>1953</v>
      </c>
      <c r="F563" s="151" t="s">
        <v>1017</v>
      </c>
      <c r="G563" s="37">
        <v>267.92</v>
      </c>
      <c r="H563" s="81" t="s">
        <v>501</v>
      </c>
      <c r="I563" s="105" t="s">
        <v>538</v>
      </c>
      <c r="J563" s="81" t="s">
        <v>539</v>
      </c>
      <c r="K563" s="81" t="s">
        <v>306</v>
      </c>
      <c r="L563" s="81"/>
      <c r="M563" s="81"/>
      <c r="N563" s="81"/>
      <c r="O563" s="81" t="s">
        <v>306</v>
      </c>
      <c r="P563" s="81"/>
      <c r="Q563" s="95" t="s">
        <v>1026</v>
      </c>
    </row>
    <row r="564" spans="1:17" ht="33" hidden="1" customHeight="1" x14ac:dyDescent="0.3">
      <c r="A564" s="86">
        <v>713</v>
      </c>
      <c r="B564" s="7" t="s">
        <v>1990</v>
      </c>
      <c r="C564" s="9" t="s">
        <v>2019</v>
      </c>
      <c r="D564" s="181" t="str">
        <f t="shared" si="2"/>
        <v>24/07/2025</v>
      </c>
      <c r="E564" s="119" t="s">
        <v>1953</v>
      </c>
      <c r="F564" s="151" t="s">
        <v>1017</v>
      </c>
      <c r="G564" s="37">
        <v>107.78</v>
      </c>
      <c r="H564" s="81" t="s">
        <v>501</v>
      </c>
      <c r="I564" s="105" t="s">
        <v>538</v>
      </c>
      <c r="J564" s="81" t="s">
        <v>539</v>
      </c>
      <c r="K564" s="81" t="s">
        <v>306</v>
      </c>
      <c r="L564" s="81"/>
      <c r="M564" s="81"/>
      <c r="N564" s="81"/>
      <c r="O564" s="81" t="s">
        <v>306</v>
      </c>
      <c r="P564" s="81"/>
      <c r="Q564" s="95" t="s">
        <v>1026</v>
      </c>
    </row>
    <row r="565" spans="1:17" ht="33" hidden="1" customHeight="1" x14ac:dyDescent="0.3">
      <c r="A565" s="86">
        <v>714</v>
      </c>
      <c r="B565" s="7" t="s">
        <v>1990</v>
      </c>
      <c r="C565" s="9" t="s">
        <v>2019</v>
      </c>
      <c r="D565" s="181" t="str">
        <f t="shared" si="2"/>
        <v>24/07/2025</v>
      </c>
      <c r="E565" s="119" t="s">
        <v>1953</v>
      </c>
      <c r="F565" s="151" t="s">
        <v>1017</v>
      </c>
      <c r="G565" s="37">
        <v>204.99</v>
      </c>
      <c r="H565" s="81" t="s">
        <v>501</v>
      </c>
      <c r="I565" s="105" t="s">
        <v>538</v>
      </c>
      <c r="J565" s="81" t="s">
        <v>539</v>
      </c>
      <c r="K565" s="81" t="s">
        <v>306</v>
      </c>
      <c r="L565" s="81"/>
      <c r="M565" s="81"/>
      <c r="N565" s="81"/>
      <c r="O565" s="81" t="s">
        <v>306</v>
      </c>
      <c r="P565" s="81"/>
      <c r="Q565" s="95" t="s">
        <v>1026</v>
      </c>
    </row>
    <row r="566" spans="1:17" ht="33" hidden="1" customHeight="1" x14ac:dyDescent="0.3">
      <c r="A566" s="86">
        <v>715</v>
      </c>
      <c r="B566" s="7" t="s">
        <v>1990</v>
      </c>
      <c r="C566" s="9" t="s">
        <v>2019</v>
      </c>
      <c r="D566" s="181" t="str">
        <f t="shared" si="2"/>
        <v>24/07/2025</v>
      </c>
      <c r="E566" s="119" t="s">
        <v>1953</v>
      </c>
      <c r="F566" s="151" t="s">
        <v>1017</v>
      </c>
      <c r="G566" s="37">
        <v>151.46</v>
      </c>
      <c r="H566" s="81" t="s">
        <v>501</v>
      </c>
      <c r="I566" s="105" t="s">
        <v>538</v>
      </c>
      <c r="J566" s="81" t="s">
        <v>539</v>
      </c>
      <c r="K566" s="81" t="s">
        <v>306</v>
      </c>
      <c r="L566" s="81"/>
      <c r="M566" s="81"/>
      <c r="N566" s="81"/>
      <c r="O566" s="81" t="s">
        <v>306</v>
      </c>
      <c r="P566" s="81"/>
      <c r="Q566" s="95" t="s">
        <v>1026</v>
      </c>
    </row>
    <row r="567" spans="1:17" ht="33" hidden="1" customHeight="1" x14ac:dyDescent="0.3">
      <c r="A567" s="86">
        <v>716</v>
      </c>
      <c r="B567" s="7" t="s">
        <v>1990</v>
      </c>
      <c r="C567" s="9" t="s">
        <v>2019</v>
      </c>
      <c r="D567" s="181"/>
      <c r="E567" s="119" t="s">
        <v>1996</v>
      </c>
      <c r="F567" s="151" t="s">
        <v>1017</v>
      </c>
      <c r="G567" s="37">
        <v>267.92</v>
      </c>
      <c r="H567" s="81" t="s">
        <v>501</v>
      </c>
      <c r="I567" s="105" t="s">
        <v>538</v>
      </c>
      <c r="J567" s="81" t="s">
        <v>539</v>
      </c>
      <c r="K567" s="81" t="s">
        <v>306</v>
      </c>
      <c r="L567" s="81"/>
      <c r="M567" s="81"/>
      <c r="N567" s="81"/>
      <c r="O567" s="81"/>
      <c r="P567" s="81"/>
      <c r="Q567" s="95" t="s">
        <v>1026</v>
      </c>
    </row>
    <row r="568" spans="1:17" ht="33" hidden="1" customHeight="1" x14ac:dyDescent="0.3">
      <c r="A568" s="86">
        <v>717</v>
      </c>
      <c r="B568" s="7" t="s">
        <v>1990</v>
      </c>
      <c r="C568" s="9" t="s">
        <v>2019</v>
      </c>
      <c r="D568" s="181"/>
      <c r="E568" s="119" t="s">
        <v>1997</v>
      </c>
      <c r="F568" s="151" t="s">
        <v>1017</v>
      </c>
      <c r="G568" s="37">
        <v>107.78</v>
      </c>
      <c r="H568" s="81" t="s">
        <v>501</v>
      </c>
      <c r="I568" s="105" t="s">
        <v>538</v>
      </c>
      <c r="J568" s="81" t="s">
        <v>539</v>
      </c>
      <c r="K568" s="81" t="s">
        <v>306</v>
      </c>
      <c r="L568" s="81"/>
      <c r="M568" s="81"/>
      <c r="N568" s="81"/>
      <c r="O568" s="81"/>
      <c r="P568" s="81"/>
      <c r="Q568" s="95" t="s">
        <v>1026</v>
      </c>
    </row>
    <row r="569" spans="1:17" ht="33" hidden="1" customHeight="1" x14ac:dyDescent="0.3">
      <c r="A569" s="86">
        <v>718</v>
      </c>
      <c r="B569" s="7" t="s">
        <v>1990</v>
      </c>
      <c r="C569" s="9" t="s">
        <v>2019</v>
      </c>
      <c r="D569" s="181"/>
      <c r="E569" s="119" t="s">
        <v>1998</v>
      </c>
      <c r="F569" s="151" t="s">
        <v>1017</v>
      </c>
      <c r="G569" s="37">
        <v>204.99</v>
      </c>
      <c r="H569" s="81" t="s">
        <v>501</v>
      </c>
      <c r="I569" s="105" t="s">
        <v>538</v>
      </c>
      <c r="J569" s="81" t="s">
        <v>539</v>
      </c>
      <c r="K569" s="81" t="s">
        <v>306</v>
      </c>
      <c r="L569" s="81"/>
      <c r="M569" s="81"/>
      <c r="N569" s="81"/>
      <c r="O569" s="81"/>
      <c r="P569" s="81"/>
      <c r="Q569" s="95" t="s">
        <v>1026</v>
      </c>
    </row>
    <row r="570" spans="1:17" ht="33" hidden="1" customHeight="1" x14ac:dyDescent="0.3">
      <c r="A570" s="86">
        <v>719</v>
      </c>
      <c r="B570" s="7" t="s">
        <v>1990</v>
      </c>
      <c r="C570" s="9" t="s">
        <v>2019</v>
      </c>
      <c r="D570" s="181"/>
      <c r="E570" s="119" t="s">
        <v>1999</v>
      </c>
      <c r="F570" s="151" t="s">
        <v>1017</v>
      </c>
      <c r="G570" s="37">
        <v>151.46</v>
      </c>
      <c r="H570" s="81" t="s">
        <v>501</v>
      </c>
      <c r="I570" s="105" t="s">
        <v>538</v>
      </c>
      <c r="J570" s="81" t="s">
        <v>539</v>
      </c>
      <c r="K570" s="81" t="s">
        <v>306</v>
      </c>
      <c r="L570" s="81"/>
      <c r="M570" s="81"/>
      <c r="N570" s="81"/>
      <c r="O570" s="81"/>
      <c r="P570" s="81"/>
      <c r="Q570" s="95" t="s">
        <v>1026</v>
      </c>
    </row>
    <row r="571" spans="1:17" ht="33" hidden="1" customHeight="1" x14ac:dyDescent="0.3">
      <c r="A571" s="86">
        <v>720</v>
      </c>
      <c r="B571" s="7" t="s">
        <v>2000</v>
      </c>
      <c r="C571" s="9" t="s">
        <v>2019</v>
      </c>
      <c r="D571" s="181" t="str">
        <f>B571</f>
        <v>25/07/2025</v>
      </c>
      <c r="E571" s="119" t="s">
        <v>1953</v>
      </c>
      <c r="F571" s="151" t="s">
        <v>1017</v>
      </c>
      <c r="G571" s="37">
        <v>44.32</v>
      </c>
      <c r="H571" s="81" t="s">
        <v>501</v>
      </c>
      <c r="I571" s="105" t="s">
        <v>538</v>
      </c>
      <c r="J571" s="81" t="s">
        <v>539</v>
      </c>
      <c r="K571" s="81" t="s">
        <v>306</v>
      </c>
      <c r="L571" s="81"/>
      <c r="M571" s="81"/>
      <c r="N571" s="81"/>
      <c r="O571" s="81" t="s">
        <v>306</v>
      </c>
      <c r="P571" s="81"/>
      <c r="Q571" s="95" t="s">
        <v>1026</v>
      </c>
    </row>
    <row r="572" spans="1:17" ht="33" hidden="1" customHeight="1" x14ac:dyDescent="0.3">
      <c r="A572" s="86">
        <v>721</v>
      </c>
      <c r="B572" s="7" t="s">
        <v>2000</v>
      </c>
      <c r="C572" s="9" t="s">
        <v>2019</v>
      </c>
      <c r="D572" s="181" t="str">
        <f t="shared" ref="D572:D575" si="3">B572</f>
        <v>25/07/2025</v>
      </c>
      <c r="E572" s="119" t="s">
        <v>1953</v>
      </c>
      <c r="F572" s="151" t="s">
        <v>1017</v>
      </c>
      <c r="G572" s="37">
        <v>129.47999999999999</v>
      </c>
      <c r="H572" s="81" t="s">
        <v>501</v>
      </c>
      <c r="I572" s="105" t="s">
        <v>538</v>
      </c>
      <c r="J572" s="81" t="s">
        <v>539</v>
      </c>
      <c r="K572" s="81" t="s">
        <v>306</v>
      </c>
      <c r="L572" s="81"/>
      <c r="M572" s="81"/>
      <c r="N572" s="81"/>
      <c r="O572" s="81" t="s">
        <v>306</v>
      </c>
      <c r="P572" s="81"/>
      <c r="Q572" s="95" t="s">
        <v>1026</v>
      </c>
    </row>
    <row r="573" spans="1:17" ht="33" hidden="1" customHeight="1" x14ac:dyDescent="0.3">
      <c r="A573" s="86">
        <v>722</v>
      </c>
      <c r="B573" s="7" t="s">
        <v>2000</v>
      </c>
      <c r="C573" s="9" t="s">
        <v>2019</v>
      </c>
      <c r="D573" s="181" t="str">
        <f t="shared" si="3"/>
        <v>25/07/2025</v>
      </c>
      <c r="E573" s="119" t="s">
        <v>1953</v>
      </c>
      <c r="F573" s="151" t="s">
        <v>1017</v>
      </c>
      <c r="G573" s="37">
        <v>210.71</v>
      </c>
      <c r="H573" s="81" t="s">
        <v>501</v>
      </c>
      <c r="I573" s="105" t="s">
        <v>538</v>
      </c>
      <c r="J573" s="81" t="s">
        <v>539</v>
      </c>
      <c r="K573" s="81" t="s">
        <v>306</v>
      </c>
      <c r="L573" s="81"/>
      <c r="M573" s="81"/>
      <c r="N573" s="81"/>
      <c r="O573" s="81" t="s">
        <v>306</v>
      </c>
      <c r="P573" s="81"/>
      <c r="Q573" s="95" t="s">
        <v>1026</v>
      </c>
    </row>
    <row r="574" spans="1:17" ht="33" hidden="1" customHeight="1" x14ac:dyDescent="0.3">
      <c r="A574" s="86">
        <v>723</v>
      </c>
      <c r="B574" s="7" t="s">
        <v>2000</v>
      </c>
      <c r="C574" s="9" t="s">
        <v>2019</v>
      </c>
      <c r="D574" s="181" t="str">
        <f t="shared" si="3"/>
        <v>25/07/2025</v>
      </c>
      <c r="E574" s="119" t="s">
        <v>1953</v>
      </c>
      <c r="F574" s="151" t="s">
        <v>1017</v>
      </c>
      <c r="G574" s="37">
        <v>39.03</v>
      </c>
      <c r="H574" s="81" t="s">
        <v>501</v>
      </c>
      <c r="I574" s="105" t="s">
        <v>538</v>
      </c>
      <c r="J574" s="81" t="s">
        <v>539</v>
      </c>
      <c r="K574" s="81" t="s">
        <v>306</v>
      </c>
      <c r="L574" s="81"/>
      <c r="M574" s="81"/>
      <c r="N574" s="81"/>
      <c r="O574" s="81" t="s">
        <v>306</v>
      </c>
      <c r="P574" s="81"/>
      <c r="Q574" s="95" t="s">
        <v>1026</v>
      </c>
    </row>
    <row r="575" spans="1:17" ht="33" hidden="1" customHeight="1" x14ac:dyDescent="0.3">
      <c r="A575" s="86">
        <v>724</v>
      </c>
      <c r="B575" s="7" t="s">
        <v>2000</v>
      </c>
      <c r="C575" s="9" t="s">
        <v>2019</v>
      </c>
      <c r="D575" s="181" t="str">
        <f t="shared" si="3"/>
        <v>25/07/2025</v>
      </c>
      <c r="E575" s="119" t="s">
        <v>1953</v>
      </c>
      <c r="F575" s="151" t="s">
        <v>1017</v>
      </c>
      <c r="G575" s="37">
        <v>63.58</v>
      </c>
      <c r="H575" s="81" t="s">
        <v>501</v>
      </c>
      <c r="I575" s="105" t="s">
        <v>538</v>
      </c>
      <c r="J575" s="81" t="s">
        <v>539</v>
      </c>
      <c r="K575" s="81" t="s">
        <v>306</v>
      </c>
      <c r="L575" s="81"/>
      <c r="M575" s="81"/>
      <c r="N575" s="81"/>
      <c r="O575" s="81" t="s">
        <v>306</v>
      </c>
      <c r="P575" s="81"/>
      <c r="Q575" s="95" t="s">
        <v>1026</v>
      </c>
    </row>
    <row r="576" spans="1:17" ht="33" hidden="1" customHeight="1" x14ac:dyDescent="0.3">
      <c r="A576" s="86">
        <v>725</v>
      </c>
      <c r="B576" s="7" t="s">
        <v>2000</v>
      </c>
      <c r="C576" s="9" t="s">
        <v>2019</v>
      </c>
      <c r="D576" s="181"/>
      <c r="E576" s="119" t="s">
        <v>2006</v>
      </c>
      <c r="F576" s="151" t="s">
        <v>1017</v>
      </c>
      <c r="G576" s="37">
        <v>44.32</v>
      </c>
      <c r="H576" s="81" t="s">
        <v>501</v>
      </c>
      <c r="I576" s="105" t="s">
        <v>538</v>
      </c>
      <c r="J576" s="81" t="s">
        <v>539</v>
      </c>
      <c r="K576" s="81" t="s">
        <v>306</v>
      </c>
      <c r="L576" s="81"/>
      <c r="M576" s="81"/>
      <c r="N576" s="81"/>
      <c r="O576" s="81"/>
      <c r="P576" s="81"/>
      <c r="Q576" s="95" t="s">
        <v>1026</v>
      </c>
    </row>
    <row r="577" spans="1:17" ht="33" hidden="1" customHeight="1" x14ac:dyDescent="0.3">
      <c r="A577" s="86">
        <v>726</v>
      </c>
      <c r="B577" s="7" t="s">
        <v>2000</v>
      </c>
      <c r="C577" s="9" t="s">
        <v>2019</v>
      </c>
      <c r="D577" s="181"/>
      <c r="E577" s="119" t="s">
        <v>2007</v>
      </c>
      <c r="F577" s="151" t="s">
        <v>1017</v>
      </c>
      <c r="G577" s="37">
        <v>129.47999999999999</v>
      </c>
      <c r="H577" s="81" t="s">
        <v>501</v>
      </c>
      <c r="I577" s="105" t="s">
        <v>538</v>
      </c>
      <c r="J577" s="81" t="s">
        <v>539</v>
      </c>
      <c r="K577" s="81" t="s">
        <v>306</v>
      </c>
      <c r="L577" s="81"/>
      <c r="M577" s="81"/>
      <c r="N577" s="81"/>
      <c r="O577" s="81"/>
      <c r="P577" s="81"/>
      <c r="Q577" s="95" t="s">
        <v>1026</v>
      </c>
    </row>
    <row r="578" spans="1:17" ht="33" hidden="1" customHeight="1" x14ac:dyDescent="0.3">
      <c r="A578" s="86">
        <v>727</v>
      </c>
      <c r="B578" s="7" t="s">
        <v>2000</v>
      </c>
      <c r="C578" s="9" t="s">
        <v>2019</v>
      </c>
      <c r="D578" s="181"/>
      <c r="E578" s="119" t="s">
        <v>2008</v>
      </c>
      <c r="F578" s="151" t="s">
        <v>1017</v>
      </c>
      <c r="G578" s="37">
        <v>210.71</v>
      </c>
      <c r="H578" s="81" t="s">
        <v>501</v>
      </c>
      <c r="I578" s="105" t="s">
        <v>538</v>
      </c>
      <c r="J578" s="81" t="s">
        <v>539</v>
      </c>
      <c r="K578" s="81" t="s">
        <v>306</v>
      </c>
      <c r="L578" s="81"/>
      <c r="M578" s="81"/>
      <c r="N578" s="81"/>
      <c r="O578" s="81"/>
      <c r="P578" s="81"/>
      <c r="Q578" s="95" t="s">
        <v>1026</v>
      </c>
    </row>
    <row r="579" spans="1:17" ht="33" hidden="1" customHeight="1" x14ac:dyDescent="0.3">
      <c r="A579" s="86">
        <v>728</v>
      </c>
      <c r="B579" s="7" t="s">
        <v>2000</v>
      </c>
      <c r="C579" s="9" t="s">
        <v>2019</v>
      </c>
      <c r="D579" s="181"/>
      <c r="E579" s="119" t="s">
        <v>2009</v>
      </c>
      <c r="F579" s="151" t="s">
        <v>1017</v>
      </c>
      <c r="G579" s="37">
        <v>39.03</v>
      </c>
      <c r="H579" s="81" t="s">
        <v>501</v>
      </c>
      <c r="I579" s="105" t="s">
        <v>538</v>
      </c>
      <c r="J579" s="81" t="s">
        <v>539</v>
      </c>
      <c r="K579" s="81" t="s">
        <v>306</v>
      </c>
      <c r="L579" s="81"/>
      <c r="M579" s="81"/>
      <c r="N579" s="81"/>
      <c r="O579" s="81"/>
      <c r="P579" s="81"/>
      <c r="Q579" s="95" t="s">
        <v>1026</v>
      </c>
    </row>
    <row r="580" spans="1:17" ht="33" hidden="1" customHeight="1" x14ac:dyDescent="0.3">
      <c r="A580" s="86">
        <v>729</v>
      </c>
      <c r="B580" s="7" t="s">
        <v>2000</v>
      </c>
      <c r="C580" s="9" t="s">
        <v>2019</v>
      </c>
      <c r="D580" s="181"/>
      <c r="E580" s="119" t="s">
        <v>2010</v>
      </c>
      <c r="F580" s="151" t="s">
        <v>1017</v>
      </c>
      <c r="G580" s="37">
        <v>63.58</v>
      </c>
      <c r="H580" s="81" t="s">
        <v>501</v>
      </c>
      <c r="I580" s="105" t="s">
        <v>538</v>
      </c>
      <c r="J580" s="81" t="s">
        <v>539</v>
      </c>
      <c r="K580" s="81" t="s">
        <v>306</v>
      </c>
      <c r="L580" s="81"/>
      <c r="M580" s="81"/>
      <c r="N580" s="81"/>
      <c r="O580" s="81"/>
      <c r="P580" s="81"/>
      <c r="Q580" s="95" t="s">
        <v>1026</v>
      </c>
    </row>
    <row r="581" spans="1:17" ht="33" hidden="1" customHeight="1" x14ac:dyDescent="0.3">
      <c r="A581" s="86">
        <v>730</v>
      </c>
      <c r="B581" s="7" t="s">
        <v>2011</v>
      </c>
      <c r="C581" s="9" t="s">
        <v>2019</v>
      </c>
      <c r="D581" s="181" t="str">
        <f>B581</f>
        <v>28/07/2025</v>
      </c>
      <c r="E581" s="119" t="s">
        <v>1953</v>
      </c>
      <c r="F581" s="151" t="s">
        <v>1017</v>
      </c>
      <c r="G581" s="37">
        <v>136.63999999999999</v>
      </c>
      <c r="H581" s="81" t="s">
        <v>501</v>
      </c>
      <c r="I581" s="105" t="s">
        <v>538</v>
      </c>
      <c r="J581" s="81" t="s">
        <v>539</v>
      </c>
      <c r="K581" s="81" t="s">
        <v>306</v>
      </c>
      <c r="L581" s="81"/>
      <c r="M581" s="81"/>
      <c r="N581" s="81"/>
      <c r="O581" s="81" t="s">
        <v>306</v>
      </c>
      <c r="P581" s="81"/>
      <c r="Q581" s="95" t="s">
        <v>1026</v>
      </c>
    </row>
    <row r="582" spans="1:17" ht="33" hidden="1" customHeight="1" x14ac:dyDescent="0.3">
      <c r="A582" s="86">
        <v>731</v>
      </c>
      <c r="B582" s="7" t="s">
        <v>2011</v>
      </c>
      <c r="C582" s="9" t="s">
        <v>2019</v>
      </c>
      <c r="D582" s="181" t="str">
        <f>B582</f>
        <v>28/07/2025</v>
      </c>
      <c r="E582" s="119" t="s">
        <v>1953</v>
      </c>
      <c r="F582" s="151" t="s">
        <v>1017</v>
      </c>
      <c r="G582" s="37">
        <v>222.19</v>
      </c>
      <c r="H582" s="81" t="s">
        <v>501</v>
      </c>
      <c r="I582" s="105" t="s">
        <v>538</v>
      </c>
      <c r="J582" s="81" t="s">
        <v>539</v>
      </c>
      <c r="K582" s="81" t="s">
        <v>306</v>
      </c>
      <c r="L582" s="81"/>
      <c r="M582" s="81"/>
      <c r="N582" s="81"/>
      <c r="O582" s="81" t="s">
        <v>306</v>
      </c>
      <c r="P582" s="81"/>
      <c r="Q582" s="95" t="s">
        <v>1026</v>
      </c>
    </row>
    <row r="583" spans="1:17" ht="33" hidden="1" customHeight="1" x14ac:dyDescent="0.3">
      <c r="A583" s="86">
        <v>732</v>
      </c>
      <c r="B583" s="7" t="s">
        <v>2011</v>
      </c>
      <c r="C583" s="9" t="s">
        <v>2019</v>
      </c>
      <c r="D583" s="181"/>
      <c r="E583" s="119" t="s">
        <v>2014</v>
      </c>
      <c r="F583" s="151" t="s">
        <v>1017</v>
      </c>
      <c r="G583" s="37">
        <v>136.63999999999999</v>
      </c>
      <c r="H583" s="81" t="s">
        <v>501</v>
      </c>
      <c r="I583" s="105" t="s">
        <v>538</v>
      </c>
      <c r="J583" s="81" t="s">
        <v>539</v>
      </c>
      <c r="K583" s="81" t="s">
        <v>306</v>
      </c>
      <c r="L583" s="81"/>
      <c r="M583" s="81"/>
      <c r="N583" s="81"/>
      <c r="O583" s="81"/>
      <c r="P583" s="81"/>
      <c r="Q583" s="95" t="s">
        <v>1026</v>
      </c>
    </row>
    <row r="584" spans="1:17" ht="33" hidden="1" customHeight="1" x14ac:dyDescent="0.3">
      <c r="A584" s="86">
        <v>733</v>
      </c>
      <c r="B584" s="7" t="s">
        <v>2011</v>
      </c>
      <c r="C584" s="9" t="s">
        <v>2019</v>
      </c>
      <c r="D584" s="181"/>
      <c r="E584" s="119" t="s">
        <v>2015</v>
      </c>
      <c r="F584" s="151" t="s">
        <v>1017</v>
      </c>
      <c r="G584" s="37">
        <v>222.19</v>
      </c>
      <c r="H584" s="81" t="s">
        <v>501</v>
      </c>
      <c r="I584" s="105" t="s">
        <v>538</v>
      </c>
      <c r="J584" s="81" t="s">
        <v>539</v>
      </c>
      <c r="K584" s="81" t="s">
        <v>306</v>
      </c>
      <c r="L584" s="81"/>
      <c r="M584" s="81"/>
      <c r="N584" s="81"/>
      <c r="O584" s="81"/>
      <c r="P584" s="81"/>
      <c r="Q584" s="95" t="s">
        <v>1026</v>
      </c>
    </row>
    <row r="585" spans="1:17" ht="33" hidden="1" customHeight="1" x14ac:dyDescent="0.3">
      <c r="A585" s="86">
        <v>734</v>
      </c>
      <c r="B585" s="7" t="s">
        <v>2016</v>
      </c>
      <c r="C585" s="9" t="s">
        <v>2019</v>
      </c>
      <c r="D585" s="181"/>
      <c r="E585" s="119" t="s">
        <v>2017</v>
      </c>
      <c r="F585" s="151" t="s">
        <v>1017</v>
      </c>
      <c r="G585" s="37">
        <v>46.84</v>
      </c>
      <c r="H585" s="81" t="s">
        <v>501</v>
      </c>
      <c r="I585" s="105" t="s">
        <v>538</v>
      </c>
      <c r="J585" s="81" t="s">
        <v>539</v>
      </c>
      <c r="K585" s="81" t="s">
        <v>306</v>
      </c>
      <c r="L585" s="81"/>
      <c r="M585" s="81"/>
      <c r="N585" s="81"/>
      <c r="O585" s="81"/>
      <c r="P585" s="81"/>
      <c r="Q585" s="95" t="s">
        <v>1026</v>
      </c>
    </row>
    <row r="586" spans="1:17" ht="33" hidden="1" customHeight="1" x14ac:dyDescent="0.3">
      <c r="A586" s="86">
        <v>735</v>
      </c>
      <c r="B586" s="7" t="s">
        <v>2022</v>
      </c>
      <c r="C586" s="9" t="s">
        <v>2046</v>
      </c>
      <c r="D586" s="181" t="s">
        <v>2022</v>
      </c>
      <c r="E586" s="119" t="s">
        <v>2024</v>
      </c>
      <c r="F586" s="151" t="s">
        <v>1017</v>
      </c>
      <c r="G586" s="37">
        <v>174.7</v>
      </c>
      <c r="H586" s="81" t="s">
        <v>501</v>
      </c>
      <c r="I586" s="105" t="s">
        <v>538</v>
      </c>
      <c r="J586" s="81" t="s">
        <v>539</v>
      </c>
      <c r="K586" s="81" t="s">
        <v>306</v>
      </c>
      <c r="L586" s="81"/>
      <c r="M586" s="81"/>
      <c r="N586" s="81"/>
      <c r="O586" s="81" t="s">
        <v>306</v>
      </c>
      <c r="P586" s="81"/>
      <c r="Q586" s="95" t="s">
        <v>1026</v>
      </c>
    </row>
    <row r="587" spans="1:17" ht="33" hidden="1" customHeight="1" x14ac:dyDescent="0.3">
      <c r="A587" s="86">
        <v>736</v>
      </c>
      <c r="B587" s="7" t="s">
        <v>2025</v>
      </c>
      <c r="C587" s="9" t="s">
        <v>2046</v>
      </c>
      <c r="D587" s="181" t="s">
        <v>2025</v>
      </c>
      <c r="E587" s="119" t="s">
        <v>2024</v>
      </c>
      <c r="F587" s="151" t="s">
        <v>1017</v>
      </c>
      <c r="G587" s="37">
        <v>62.34</v>
      </c>
      <c r="H587" s="81" t="s">
        <v>501</v>
      </c>
      <c r="I587" s="105" t="s">
        <v>538</v>
      </c>
      <c r="J587" s="81" t="s">
        <v>539</v>
      </c>
      <c r="K587" s="81" t="s">
        <v>306</v>
      </c>
      <c r="L587" s="81"/>
      <c r="M587" s="81"/>
      <c r="N587" s="81"/>
      <c r="O587" s="81" t="s">
        <v>306</v>
      </c>
      <c r="P587" s="81"/>
      <c r="Q587" s="95" t="s">
        <v>1026</v>
      </c>
    </row>
    <row r="588" spans="1:17" ht="33" hidden="1" customHeight="1" x14ac:dyDescent="0.3">
      <c r="A588" s="86">
        <v>737</v>
      </c>
      <c r="B588" s="7" t="s">
        <v>2025</v>
      </c>
      <c r="C588" s="9" t="s">
        <v>2046</v>
      </c>
      <c r="D588" s="181" t="s">
        <v>2025</v>
      </c>
      <c r="E588" s="119" t="s">
        <v>2024</v>
      </c>
      <c r="F588" s="151" t="s">
        <v>1017</v>
      </c>
      <c r="G588" s="37">
        <v>136.34</v>
      </c>
      <c r="H588" s="81" t="s">
        <v>501</v>
      </c>
      <c r="I588" s="105" t="s">
        <v>538</v>
      </c>
      <c r="J588" s="81" t="s">
        <v>539</v>
      </c>
      <c r="K588" s="81" t="s">
        <v>306</v>
      </c>
      <c r="L588" s="81"/>
      <c r="M588" s="81"/>
      <c r="N588" s="81"/>
      <c r="O588" s="81" t="s">
        <v>306</v>
      </c>
      <c r="P588" s="81"/>
      <c r="Q588" s="95" t="s">
        <v>1026</v>
      </c>
    </row>
    <row r="589" spans="1:17" ht="33" hidden="1" customHeight="1" x14ac:dyDescent="0.3">
      <c r="A589" s="86">
        <v>738</v>
      </c>
      <c r="B589" s="7" t="s">
        <v>2025</v>
      </c>
      <c r="C589" s="9" t="s">
        <v>2046</v>
      </c>
      <c r="D589" s="181" t="s">
        <v>2025</v>
      </c>
      <c r="E589" s="119" t="s">
        <v>2024</v>
      </c>
      <c r="F589" s="151" t="s">
        <v>1017</v>
      </c>
      <c r="G589" s="37">
        <v>86.75</v>
      </c>
      <c r="H589" s="81" t="s">
        <v>501</v>
      </c>
      <c r="I589" s="105" t="s">
        <v>538</v>
      </c>
      <c r="J589" s="81" t="s">
        <v>539</v>
      </c>
      <c r="K589" s="81" t="s">
        <v>306</v>
      </c>
      <c r="L589" s="81"/>
      <c r="M589" s="81"/>
      <c r="N589" s="81"/>
      <c r="O589" s="81" t="s">
        <v>306</v>
      </c>
      <c r="P589" s="81"/>
      <c r="Q589" s="95" t="s">
        <v>1026</v>
      </c>
    </row>
    <row r="590" spans="1:17" ht="33" hidden="1" customHeight="1" x14ac:dyDescent="0.3">
      <c r="A590" s="86">
        <v>739</v>
      </c>
      <c r="B590" s="7" t="s">
        <v>2029</v>
      </c>
      <c r="C590" s="9" t="s">
        <v>2046</v>
      </c>
      <c r="D590" s="181" t="s">
        <v>2029</v>
      </c>
      <c r="E590" s="119" t="s">
        <v>2024</v>
      </c>
      <c r="F590" s="151" t="s">
        <v>1017</v>
      </c>
      <c r="G590" s="37">
        <v>40.340000000000003</v>
      </c>
      <c r="H590" s="81" t="s">
        <v>501</v>
      </c>
      <c r="I590" s="105" t="s">
        <v>538</v>
      </c>
      <c r="J590" s="81" t="s">
        <v>539</v>
      </c>
      <c r="K590" s="81" t="s">
        <v>306</v>
      </c>
      <c r="L590" s="81"/>
      <c r="M590" s="81"/>
      <c r="N590" s="81"/>
      <c r="O590" s="81" t="s">
        <v>306</v>
      </c>
      <c r="P590" s="81"/>
      <c r="Q590" s="95" t="s">
        <v>1026</v>
      </c>
    </row>
    <row r="591" spans="1:17" ht="33" hidden="1" customHeight="1" x14ac:dyDescent="0.3">
      <c r="A591" s="86">
        <v>740</v>
      </c>
      <c r="B591" s="7" t="s">
        <v>2031</v>
      </c>
      <c r="C591" s="9" t="s">
        <v>2046</v>
      </c>
      <c r="D591" s="181" t="s">
        <v>2031</v>
      </c>
      <c r="E591" s="119" t="s">
        <v>2024</v>
      </c>
      <c r="F591" s="151" t="s">
        <v>1017</v>
      </c>
      <c r="G591" s="37">
        <v>21.01</v>
      </c>
      <c r="H591" s="81" t="s">
        <v>501</v>
      </c>
      <c r="I591" s="105" t="s">
        <v>538</v>
      </c>
      <c r="J591" s="81" t="s">
        <v>539</v>
      </c>
      <c r="K591" s="81" t="s">
        <v>306</v>
      </c>
      <c r="L591" s="81"/>
      <c r="M591" s="81"/>
      <c r="N591" s="81"/>
      <c r="O591" s="81" t="s">
        <v>306</v>
      </c>
      <c r="P591" s="81"/>
      <c r="Q591" s="95" t="s">
        <v>1026</v>
      </c>
    </row>
    <row r="592" spans="1:17" ht="33" hidden="1" customHeight="1" x14ac:dyDescent="0.3">
      <c r="A592" s="86">
        <v>741</v>
      </c>
      <c r="B592" s="7" t="s">
        <v>2031</v>
      </c>
      <c r="C592" s="9" t="s">
        <v>2046</v>
      </c>
      <c r="D592" s="181" t="s">
        <v>2031</v>
      </c>
      <c r="E592" s="119" t="s">
        <v>2024</v>
      </c>
      <c r="F592" s="151" t="s">
        <v>1017</v>
      </c>
      <c r="G592" s="37">
        <v>62.2</v>
      </c>
      <c r="H592" s="81" t="s">
        <v>501</v>
      </c>
      <c r="I592" s="105" t="s">
        <v>538</v>
      </c>
      <c r="J592" s="81" t="s">
        <v>539</v>
      </c>
      <c r="K592" s="81" t="s">
        <v>306</v>
      </c>
      <c r="L592" s="81"/>
      <c r="M592" s="81"/>
      <c r="N592" s="81"/>
      <c r="O592" s="81" t="s">
        <v>306</v>
      </c>
      <c r="P592" s="81"/>
      <c r="Q592" s="95" t="s">
        <v>1026</v>
      </c>
    </row>
    <row r="593" spans="1:17" ht="33" hidden="1" customHeight="1" x14ac:dyDescent="0.3">
      <c r="A593" s="86">
        <v>742</v>
      </c>
      <c r="B593" s="7" t="s">
        <v>2031</v>
      </c>
      <c r="C593" s="9" t="s">
        <v>2046</v>
      </c>
      <c r="D593" s="181" t="s">
        <v>2031</v>
      </c>
      <c r="E593" s="119" t="s">
        <v>2024</v>
      </c>
      <c r="F593" s="151" t="s">
        <v>1017</v>
      </c>
      <c r="G593" s="37">
        <v>16.079999999999998</v>
      </c>
      <c r="H593" s="81" t="s">
        <v>501</v>
      </c>
      <c r="I593" s="105" t="s">
        <v>538</v>
      </c>
      <c r="J593" s="81" t="s">
        <v>539</v>
      </c>
      <c r="K593" s="81" t="s">
        <v>306</v>
      </c>
      <c r="L593" s="81"/>
      <c r="M593" s="81"/>
      <c r="N593" s="81"/>
      <c r="O593" s="81" t="s">
        <v>306</v>
      </c>
      <c r="P593" s="81"/>
      <c r="Q593" s="95" t="s">
        <v>1026</v>
      </c>
    </row>
    <row r="594" spans="1:17" ht="33" hidden="1" customHeight="1" x14ac:dyDescent="0.3">
      <c r="A594" s="86">
        <v>743</v>
      </c>
      <c r="B594" s="7" t="s">
        <v>2035</v>
      </c>
      <c r="C594" s="9" t="s">
        <v>2046</v>
      </c>
      <c r="D594" s="181" t="s">
        <v>2035</v>
      </c>
      <c r="E594" s="119" t="s">
        <v>2024</v>
      </c>
      <c r="F594" s="151" t="s">
        <v>1017</v>
      </c>
      <c r="G594" s="37">
        <v>12.3</v>
      </c>
      <c r="H594" s="81" t="s">
        <v>501</v>
      </c>
      <c r="I594" s="105" t="s">
        <v>538</v>
      </c>
      <c r="J594" s="81" t="s">
        <v>539</v>
      </c>
      <c r="K594" s="81" t="s">
        <v>306</v>
      </c>
      <c r="L594" s="81"/>
      <c r="M594" s="81"/>
      <c r="N594" s="81"/>
      <c r="O594" s="81" t="s">
        <v>306</v>
      </c>
      <c r="P594" s="81"/>
      <c r="Q594" s="95" t="s">
        <v>1026</v>
      </c>
    </row>
    <row r="595" spans="1:17" ht="33" hidden="1" customHeight="1" x14ac:dyDescent="0.3">
      <c r="A595" s="86">
        <v>744</v>
      </c>
      <c r="B595" s="7" t="s">
        <v>2035</v>
      </c>
      <c r="C595" s="9" t="s">
        <v>2046</v>
      </c>
      <c r="D595" s="181" t="s">
        <v>2035</v>
      </c>
      <c r="E595" s="119" t="s">
        <v>2024</v>
      </c>
      <c r="F595" s="151" t="s">
        <v>1017</v>
      </c>
      <c r="G595" s="37">
        <v>69.489999999999995</v>
      </c>
      <c r="H595" s="81" t="s">
        <v>501</v>
      </c>
      <c r="I595" s="105" t="s">
        <v>538</v>
      </c>
      <c r="J595" s="81" t="s">
        <v>539</v>
      </c>
      <c r="K595" s="81" t="s">
        <v>306</v>
      </c>
      <c r="L595" s="81"/>
      <c r="M595" s="81"/>
      <c r="N595" s="81"/>
      <c r="O595" s="81" t="s">
        <v>306</v>
      </c>
      <c r="P595" s="81"/>
      <c r="Q595" s="95" t="s">
        <v>1026</v>
      </c>
    </row>
    <row r="596" spans="1:17" ht="33" hidden="1" customHeight="1" x14ac:dyDescent="0.3">
      <c r="A596" s="86">
        <v>745</v>
      </c>
      <c r="B596" s="7" t="s">
        <v>2035</v>
      </c>
      <c r="C596" s="9" t="s">
        <v>2046</v>
      </c>
      <c r="D596" s="181" t="s">
        <v>2035</v>
      </c>
      <c r="E596" s="119" t="s">
        <v>2024</v>
      </c>
      <c r="F596" s="151" t="s">
        <v>1017</v>
      </c>
      <c r="G596" s="37">
        <v>105.33</v>
      </c>
      <c r="H596" s="81" t="s">
        <v>501</v>
      </c>
      <c r="I596" s="105" t="s">
        <v>538</v>
      </c>
      <c r="J596" s="81" t="s">
        <v>539</v>
      </c>
      <c r="K596" s="81" t="s">
        <v>306</v>
      </c>
      <c r="L596" s="81"/>
      <c r="M596" s="81"/>
      <c r="N596" s="81"/>
      <c r="O596" s="81" t="s">
        <v>306</v>
      </c>
      <c r="P596" s="81"/>
      <c r="Q596" s="95" t="s">
        <v>1026</v>
      </c>
    </row>
    <row r="597" spans="1:17" ht="33" hidden="1" customHeight="1" x14ac:dyDescent="0.3">
      <c r="A597" s="86">
        <v>746</v>
      </c>
      <c r="B597" s="7" t="s">
        <v>2035</v>
      </c>
      <c r="C597" s="9" t="s">
        <v>2046</v>
      </c>
      <c r="D597" s="181" t="s">
        <v>2035</v>
      </c>
      <c r="E597" s="119" t="s">
        <v>2024</v>
      </c>
      <c r="F597" s="151" t="s">
        <v>1017</v>
      </c>
      <c r="G597" s="37">
        <v>20.04</v>
      </c>
      <c r="H597" s="81" t="s">
        <v>501</v>
      </c>
      <c r="I597" s="105" t="s">
        <v>538</v>
      </c>
      <c r="J597" s="81" t="s">
        <v>539</v>
      </c>
      <c r="K597" s="81" t="s">
        <v>306</v>
      </c>
      <c r="L597" s="81"/>
      <c r="M597" s="81"/>
      <c r="N597" s="81"/>
      <c r="O597" s="81" t="s">
        <v>306</v>
      </c>
      <c r="P597" s="81"/>
      <c r="Q597" s="95" t="s">
        <v>1026</v>
      </c>
    </row>
    <row r="598" spans="1:17" ht="33" hidden="1" customHeight="1" x14ac:dyDescent="0.3">
      <c r="A598" s="86">
        <v>747</v>
      </c>
      <c r="B598" s="181" t="s">
        <v>2035</v>
      </c>
      <c r="C598" s="9" t="s">
        <v>2046</v>
      </c>
      <c r="D598" s="181" t="s">
        <v>2035</v>
      </c>
      <c r="E598" s="119" t="s">
        <v>2024</v>
      </c>
      <c r="F598" s="151" t="s">
        <v>1017</v>
      </c>
      <c r="G598" s="37">
        <v>32.380000000000003</v>
      </c>
      <c r="H598" s="81" t="s">
        <v>501</v>
      </c>
      <c r="I598" s="105" t="s">
        <v>538</v>
      </c>
      <c r="J598" s="81" t="s">
        <v>539</v>
      </c>
      <c r="K598" s="81" t="s">
        <v>306</v>
      </c>
      <c r="L598" s="81"/>
      <c r="M598" s="81"/>
      <c r="N598" s="81"/>
      <c r="O598" s="81" t="s">
        <v>306</v>
      </c>
      <c r="P598" s="81"/>
      <c r="Q598" s="95" t="s">
        <v>1026</v>
      </c>
    </row>
    <row r="599" spans="1:17" ht="33" hidden="1" customHeight="1" x14ac:dyDescent="0.3">
      <c r="A599" s="86">
        <v>748</v>
      </c>
      <c r="B599" s="181" t="s">
        <v>2041</v>
      </c>
      <c r="C599" s="9" t="s">
        <v>2046</v>
      </c>
      <c r="D599" s="181" t="s">
        <v>2041</v>
      </c>
      <c r="E599" s="119" t="s">
        <v>2024</v>
      </c>
      <c r="F599" s="151" t="s">
        <v>1017</v>
      </c>
      <c r="G599" s="37">
        <v>2.58</v>
      </c>
      <c r="H599" s="81" t="s">
        <v>501</v>
      </c>
      <c r="I599" s="105" t="s">
        <v>538</v>
      </c>
      <c r="J599" s="81" t="s">
        <v>539</v>
      </c>
      <c r="K599" s="81" t="s">
        <v>306</v>
      </c>
      <c r="L599" s="81"/>
      <c r="M599" s="81"/>
      <c r="N599" s="81"/>
      <c r="O599" s="81" t="s">
        <v>306</v>
      </c>
      <c r="P599" s="81"/>
      <c r="Q599" s="95" t="s">
        <v>1026</v>
      </c>
    </row>
    <row r="600" spans="1:17" ht="33" hidden="1" customHeight="1" x14ac:dyDescent="0.3">
      <c r="A600" s="86">
        <v>749</v>
      </c>
      <c r="B600" s="181" t="s">
        <v>2043</v>
      </c>
      <c r="C600" s="9" t="s">
        <v>2046</v>
      </c>
      <c r="D600" s="181" t="s">
        <v>2043</v>
      </c>
      <c r="E600" s="119" t="s">
        <v>2045</v>
      </c>
      <c r="F600" s="151" t="s">
        <v>1017</v>
      </c>
      <c r="G600" s="37">
        <v>65.430000000000007</v>
      </c>
      <c r="H600" s="81" t="s">
        <v>501</v>
      </c>
      <c r="I600" s="105" t="s">
        <v>538</v>
      </c>
      <c r="J600" s="81" t="s">
        <v>539</v>
      </c>
      <c r="K600" s="81" t="s">
        <v>306</v>
      </c>
      <c r="L600" s="81"/>
      <c r="M600" s="81"/>
      <c r="N600" s="81"/>
      <c r="O600" s="81" t="s">
        <v>306</v>
      </c>
      <c r="P600" s="81"/>
      <c r="Q600" s="95" t="s">
        <v>1026</v>
      </c>
    </row>
    <row r="601" spans="1:17" ht="33" hidden="1" customHeight="1" x14ac:dyDescent="0.3">
      <c r="A601" s="86">
        <v>750</v>
      </c>
      <c r="B601" s="181" t="s">
        <v>2053</v>
      </c>
      <c r="C601" s="9" t="s">
        <v>2065</v>
      </c>
      <c r="D601" s="181" t="s">
        <v>2053</v>
      </c>
      <c r="E601" s="119" t="s">
        <v>2055</v>
      </c>
      <c r="F601" s="151" t="s">
        <v>1017</v>
      </c>
      <c r="G601" s="37">
        <v>2578.16</v>
      </c>
      <c r="H601" s="81" t="s">
        <v>501</v>
      </c>
      <c r="I601" s="105" t="s">
        <v>538</v>
      </c>
      <c r="J601" s="81" t="s">
        <v>539</v>
      </c>
      <c r="K601" s="81" t="s">
        <v>306</v>
      </c>
      <c r="L601" s="81"/>
      <c r="M601" s="81"/>
      <c r="N601" s="81"/>
      <c r="O601" s="81" t="s">
        <v>306</v>
      </c>
      <c r="P601" s="81"/>
      <c r="Q601" s="95" t="s">
        <v>1026</v>
      </c>
    </row>
    <row r="602" spans="1:17" ht="33" hidden="1" customHeight="1" x14ac:dyDescent="0.3">
      <c r="A602" s="86">
        <v>751</v>
      </c>
      <c r="B602" s="181" t="s">
        <v>2056</v>
      </c>
      <c r="C602" s="9" t="s">
        <v>2065</v>
      </c>
      <c r="D602" s="181" t="s">
        <v>2056</v>
      </c>
      <c r="E602" s="119" t="s">
        <v>2058</v>
      </c>
      <c r="F602" s="151" t="s">
        <v>1017</v>
      </c>
      <c r="G602" s="37">
        <v>0.63</v>
      </c>
      <c r="H602" s="81" t="s">
        <v>501</v>
      </c>
      <c r="I602" s="105" t="s">
        <v>538</v>
      </c>
      <c r="J602" s="81" t="s">
        <v>539</v>
      </c>
      <c r="K602" s="81" t="s">
        <v>306</v>
      </c>
      <c r="L602" s="81"/>
      <c r="M602" s="81"/>
      <c r="N602" s="81"/>
      <c r="O602" s="81" t="s">
        <v>306</v>
      </c>
      <c r="P602" s="81"/>
      <c r="Q602" s="95" t="s">
        <v>1026</v>
      </c>
    </row>
    <row r="603" spans="1:17" ht="33" hidden="1" customHeight="1" x14ac:dyDescent="0.3">
      <c r="A603" s="86">
        <v>752</v>
      </c>
      <c r="B603" s="181" t="s">
        <v>2056</v>
      </c>
      <c r="C603" s="9" t="s">
        <v>2065</v>
      </c>
      <c r="D603" s="181" t="s">
        <v>2056</v>
      </c>
      <c r="E603" s="119" t="s">
        <v>2058</v>
      </c>
      <c r="F603" s="151" t="s">
        <v>1017</v>
      </c>
      <c r="G603" s="37">
        <v>0.92</v>
      </c>
      <c r="H603" s="81" t="s">
        <v>501</v>
      </c>
      <c r="I603" s="105" t="s">
        <v>538</v>
      </c>
      <c r="J603" s="81" t="s">
        <v>539</v>
      </c>
      <c r="K603" s="81" t="s">
        <v>306</v>
      </c>
      <c r="L603" s="81"/>
      <c r="M603" s="81"/>
      <c r="N603" s="81"/>
      <c r="O603" s="81" t="s">
        <v>306</v>
      </c>
      <c r="P603" s="81"/>
      <c r="Q603" s="95" t="s">
        <v>1026</v>
      </c>
    </row>
    <row r="604" spans="1:17" ht="33" hidden="1" customHeight="1" x14ac:dyDescent="0.3">
      <c r="A604" s="86">
        <v>753</v>
      </c>
      <c r="B604" s="181" t="s">
        <v>2060</v>
      </c>
      <c r="C604" s="9" t="s">
        <v>2065</v>
      </c>
      <c r="D604" s="181" t="s">
        <v>2060</v>
      </c>
      <c r="E604" s="119" t="s">
        <v>2055</v>
      </c>
      <c r="F604" s="151" t="s">
        <v>1017</v>
      </c>
      <c r="G604" s="37">
        <v>219.52</v>
      </c>
      <c r="H604" s="81" t="s">
        <v>501</v>
      </c>
      <c r="I604" s="105" t="s">
        <v>538</v>
      </c>
      <c r="J604" s="81" t="s">
        <v>539</v>
      </c>
      <c r="K604" s="81" t="s">
        <v>306</v>
      </c>
      <c r="L604" s="81"/>
      <c r="M604" s="81"/>
      <c r="N604" s="81"/>
      <c r="O604" s="81" t="s">
        <v>306</v>
      </c>
      <c r="P604" s="81"/>
      <c r="Q604" s="95" t="s">
        <v>1026</v>
      </c>
    </row>
    <row r="605" spans="1:17" ht="33" hidden="1" customHeight="1" x14ac:dyDescent="0.3">
      <c r="A605" s="86">
        <v>754</v>
      </c>
      <c r="B605" s="181" t="s">
        <v>2062</v>
      </c>
      <c r="C605" s="9" t="s">
        <v>2065</v>
      </c>
      <c r="D605" s="181"/>
      <c r="E605" s="119" t="s">
        <v>2063</v>
      </c>
      <c r="F605" s="151" t="s">
        <v>1017</v>
      </c>
      <c r="G605" s="37">
        <v>11.6</v>
      </c>
      <c r="H605" s="81" t="s">
        <v>501</v>
      </c>
      <c r="I605" s="105" t="s">
        <v>538</v>
      </c>
      <c r="J605" s="81" t="s">
        <v>539</v>
      </c>
      <c r="K605" s="81" t="s">
        <v>306</v>
      </c>
      <c r="L605" s="81"/>
      <c r="M605" s="81"/>
      <c r="N605" s="81"/>
      <c r="O605" s="81"/>
      <c r="P605" s="81"/>
      <c r="Q605" s="95" t="s">
        <v>1026</v>
      </c>
    </row>
    <row r="606" spans="1:17" ht="33" hidden="1" customHeight="1" x14ac:dyDescent="0.3">
      <c r="A606" s="86">
        <v>753</v>
      </c>
      <c r="B606" s="181" t="s">
        <v>2060</v>
      </c>
      <c r="C606" s="9" t="s">
        <v>2066</v>
      </c>
      <c r="D606" s="181" t="s">
        <v>2022</v>
      </c>
      <c r="E606" t="s">
        <v>2067</v>
      </c>
      <c r="F606" s="151" t="s">
        <v>1017</v>
      </c>
      <c r="G606" s="186">
        <v>105.01</v>
      </c>
      <c r="H606" s="81" t="s">
        <v>501</v>
      </c>
      <c r="I606" s="105" t="s">
        <v>538</v>
      </c>
      <c r="J606" s="81" t="s">
        <v>539</v>
      </c>
      <c r="K606" s="81" t="s">
        <v>306</v>
      </c>
      <c r="L606" s="81"/>
      <c r="M606" s="81"/>
      <c r="N606" s="81"/>
      <c r="O606" s="81" t="s">
        <v>306</v>
      </c>
      <c r="P606" s="81"/>
      <c r="Q606" s="95" t="s">
        <v>1026</v>
      </c>
    </row>
    <row r="607" spans="1:17" ht="33" hidden="1" customHeight="1" x14ac:dyDescent="0.3">
      <c r="A607" s="86">
        <v>754</v>
      </c>
      <c r="B607" s="181" t="s">
        <v>2062</v>
      </c>
      <c r="C607" s="9" t="s">
        <v>2066</v>
      </c>
      <c r="D607" s="181"/>
      <c r="E607" s="181" t="s">
        <v>2068</v>
      </c>
      <c r="F607" s="151" t="s">
        <v>1017</v>
      </c>
      <c r="G607" s="186">
        <v>395976</v>
      </c>
      <c r="H607" s="81" t="s">
        <v>501</v>
      </c>
      <c r="I607" s="105" t="s">
        <v>538</v>
      </c>
      <c r="J607" s="81" t="s">
        <v>539</v>
      </c>
      <c r="K607" s="81" t="s">
        <v>306</v>
      </c>
      <c r="L607" s="81"/>
      <c r="M607" s="81"/>
      <c r="N607" s="81"/>
      <c r="O607" s="81"/>
      <c r="P607" s="81"/>
      <c r="Q607" s="95" t="s">
        <v>1026</v>
      </c>
    </row>
    <row r="608" spans="1:17" ht="33" hidden="1" customHeight="1" x14ac:dyDescent="0.3">
      <c r="A608" s="86">
        <v>753</v>
      </c>
      <c r="B608" s="181" t="s">
        <v>2060</v>
      </c>
      <c r="C608" s="9" t="s">
        <v>2066</v>
      </c>
      <c r="D608" s="181" t="s">
        <v>2060</v>
      </c>
      <c r="E608" s="181" t="s">
        <v>2069</v>
      </c>
      <c r="F608" s="151" t="s">
        <v>1017</v>
      </c>
      <c r="G608" s="186">
        <v>440</v>
      </c>
      <c r="H608" s="81" t="s">
        <v>501</v>
      </c>
      <c r="I608" s="105" t="s">
        <v>538</v>
      </c>
      <c r="J608" s="81" t="s">
        <v>539</v>
      </c>
      <c r="K608" s="81" t="s">
        <v>306</v>
      </c>
      <c r="L608" s="81"/>
      <c r="M608" s="81"/>
      <c r="N608" s="81"/>
      <c r="O608" s="81" t="s">
        <v>306</v>
      </c>
      <c r="P608" s="81"/>
      <c r="Q608" s="95" t="s">
        <v>1026</v>
      </c>
    </row>
    <row r="609" spans="1:17" ht="33" hidden="1" customHeight="1" x14ac:dyDescent="0.3">
      <c r="A609" s="86">
        <v>754</v>
      </c>
      <c r="B609" s="181" t="s">
        <v>2062</v>
      </c>
      <c r="C609" s="9" t="s">
        <v>2066</v>
      </c>
      <c r="D609" s="181"/>
      <c r="E609" s="181"/>
      <c r="F609" s="151" t="s">
        <v>1017</v>
      </c>
      <c r="G609" s="186">
        <v>11.6</v>
      </c>
      <c r="H609" s="81" t="s">
        <v>501</v>
      </c>
      <c r="I609" s="105" t="s">
        <v>538</v>
      </c>
      <c r="J609" s="81" t="s">
        <v>539</v>
      </c>
      <c r="K609" s="81" t="s">
        <v>306</v>
      </c>
      <c r="L609" s="81"/>
      <c r="M609" s="81"/>
      <c r="N609" s="81"/>
      <c r="O609" s="81"/>
      <c r="P609" s="81"/>
      <c r="Q609" s="95" t="s">
        <v>1026</v>
      </c>
    </row>
    <row r="610" spans="1:17" ht="33" hidden="1" customHeight="1" x14ac:dyDescent="0.3">
      <c r="A610" s="86">
        <v>754</v>
      </c>
      <c r="B610" s="181" t="s">
        <v>2062</v>
      </c>
      <c r="C610" s="9" t="s">
        <v>2070</v>
      </c>
      <c r="D610" s="181"/>
      <c r="E610" s="181"/>
      <c r="F610" s="151" t="s">
        <v>1017</v>
      </c>
      <c r="G610" s="186">
        <v>11.6</v>
      </c>
      <c r="H610" s="81" t="s">
        <v>501</v>
      </c>
      <c r="I610" s="105" t="s">
        <v>538</v>
      </c>
      <c r="J610" s="81" t="s">
        <v>539</v>
      </c>
      <c r="K610" s="81" t="s">
        <v>306</v>
      </c>
      <c r="L610" s="81"/>
      <c r="M610" s="81"/>
      <c r="N610" s="81"/>
      <c r="O610" s="81"/>
      <c r="P610" s="81"/>
      <c r="Q610" s="95" t="s">
        <v>1026</v>
      </c>
    </row>
    <row r="611" spans="1:17" ht="33" hidden="1" customHeight="1" x14ac:dyDescent="0.3">
      <c r="A611" s="86">
        <v>754</v>
      </c>
      <c r="B611" s="181" t="s">
        <v>2062</v>
      </c>
      <c r="C611" s="9" t="s">
        <v>2070</v>
      </c>
      <c r="D611" s="181"/>
      <c r="E611" s="181"/>
      <c r="F611" s="151" t="s">
        <v>1017</v>
      </c>
      <c r="G611" s="186">
        <v>11.6</v>
      </c>
      <c r="H611" s="81" t="s">
        <v>501</v>
      </c>
      <c r="I611" s="105" t="s">
        <v>538</v>
      </c>
      <c r="J611" s="81" t="s">
        <v>539</v>
      </c>
      <c r="K611" s="81" t="s">
        <v>306</v>
      </c>
      <c r="L611" s="81"/>
      <c r="M611" s="81"/>
      <c r="N611" s="81"/>
      <c r="O611" s="81"/>
      <c r="P611" s="81"/>
      <c r="Q611" s="95" t="s">
        <v>1026</v>
      </c>
    </row>
    <row r="612" spans="1:17" ht="33" hidden="1" customHeight="1" x14ac:dyDescent="0.3">
      <c r="A612" s="86">
        <v>754</v>
      </c>
      <c r="B612" s="181" t="s">
        <v>2062</v>
      </c>
      <c r="C612" s="9" t="s">
        <v>2071</v>
      </c>
      <c r="D612" s="181"/>
      <c r="E612" s="181" t="s">
        <v>2067</v>
      </c>
      <c r="F612" s="151" t="s">
        <v>1017</v>
      </c>
      <c r="G612" s="187">
        <v>105.01</v>
      </c>
      <c r="H612" s="81" t="s">
        <v>501</v>
      </c>
      <c r="I612" s="105" t="s">
        <v>538</v>
      </c>
      <c r="J612" s="81" t="s">
        <v>539</v>
      </c>
      <c r="K612" s="81" t="s">
        <v>306</v>
      </c>
      <c r="L612" s="81"/>
      <c r="M612" s="81"/>
      <c r="N612" s="81"/>
      <c r="O612" s="81"/>
      <c r="P612" s="81"/>
      <c r="Q612" s="95" t="s">
        <v>1026</v>
      </c>
    </row>
    <row r="613" spans="1:17" ht="33" hidden="1" customHeight="1" x14ac:dyDescent="0.3">
      <c r="A613" s="86">
        <v>754</v>
      </c>
      <c r="B613" s="181" t="s">
        <v>2062</v>
      </c>
      <c r="C613" s="9" t="s">
        <v>2071</v>
      </c>
      <c r="D613" s="181"/>
      <c r="E613" s="181" t="s">
        <v>2068</v>
      </c>
      <c r="F613" s="151" t="s">
        <v>1017</v>
      </c>
      <c r="G613" s="186">
        <v>395976.08999999997</v>
      </c>
      <c r="H613" s="81" t="s">
        <v>501</v>
      </c>
      <c r="I613" s="105" t="s">
        <v>538</v>
      </c>
      <c r="J613" s="81" t="s">
        <v>539</v>
      </c>
      <c r="K613" s="81" t="s">
        <v>306</v>
      </c>
      <c r="L613" s="81"/>
      <c r="M613" s="81"/>
      <c r="N613" s="81"/>
      <c r="O613" s="81"/>
      <c r="P613" s="81"/>
      <c r="Q613" s="95" t="s">
        <v>1026</v>
      </c>
    </row>
    <row r="614" spans="1:17" ht="33" hidden="1" customHeight="1" x14ac:dyDescent="0.3">
      <c r="A614" s="86">
        <v>754</v>
      </c>
      <c r="B614" s="181" t="s">
        <v>2062</v>
      </c>
      <c r="C614" s="9" t="s">
        <v>2071</v>
      </c>
      <c r="D614" s="181"/>
      <c r="E614" s="181" t="s">
        <v>2069</v>
      </c>
      <c r="F614" s="151" t="s">
        <v>1017</v>
      </c>
      <c r="G614" s="186">
        <v>440.03999999999996</v>
      </c>
      <c r="H614" s="81" t="s">
        <v>501</v>
      </c>
      <c r="I614" s="105" t="s">
        <v>538</v>
      </c>
      <c r="J614" s="81" t="s">
        <v>539</v>
      </c>
      <c r="K614" s="81" t="s">
        <v>306</v>
      </c>
      <c r="L614" s="81"/>
      <c r="M614" s="81"/>
      <c r="N614" s="81"/>
      <c r="O614" s="81"/>
      <c r="P614" s="81"/>
      <c r="Q614" s="95" t="s">
        <v>1026</v>
      </c>
    </row>
    <row r="615" spans="1:17" ht="43.2" hidden="1" x14ac:dyDescent="0.3">
      <c r="A615" s="86">
        <v>754</v>
      </c>
      <c r="B615" s="181" t="s">
        <v>2062</v>
      </c>
      <c r="C615" s="9" t="s">
        <v>2071</v>
      </c>
      <c r="D615" s="181"/>
      <c r="E615" s="181" t="s">
        <v>2072</v>
      </c>
      <c r="F615" s="151" t="s">
        <v>1017</v>
      </c>
      <c r="G615" s="186">
        <v>114.93</v>
      </c>
      <c r="H615" s="81" t="s">
        <v>501</v>
      </c>
      <c r="I615" s="105" t="s">
        <v>538</v>
      </c>
      <c r="J615" s="81" t="s">
        <v>539</v>
      </c>
      <c r="K615" s="81" t="s">
        <v>306</v>
      </c>
      <c r="L615" s="81"/>
      <c r="M615" s="81"/>
      <c r="N615" s="81"/>
      <c r="O615" s="81"/>
      <c r="P615" s="81"/>
      <c r="Q615" s="95" t="s">
        <v>1026</v>
      </c>
    </row>
    <row r="616" spans="1:17" ht="43.2" hidden="1" x14ac:dyDescent="0.3">
      <c r="A616" s="86">
        <v>754</v>
      </c>
      <c r="B616" s="181" t="s">
        <v>2062</v>
      </c>
      <c r="C616" s="9" t="s">
        <v>2071</v>
      </c>
      <c r="D616" s="181"/>
      <c r="E616" s="181" t="s">
        <v>2073</v>
      </c>
      <c r="F616" s="151" t="s">
        <v>1017</v>
      </c>
      <c r="G616" s="186">
        <v>339.64</v>
      </c>
      <c r="H616" s="81" t="s">
        <v>501</v>
      </c>
      <c r="I616" s="105" t="s">
        <v>538</v>
      </c>
      <c r="J616" s="81" t="s">
        <v>539</v>
      </c>
      <c r="K616" s="81" t="s">
        <v>306</v>
      </c>
      <c r="L616" s="81"/>
      <c r="M616" s="81"/>
      <c r="N616" s="81"/>
      <c r="O616" s="81"/>
      <c r="P616" s="81"/>
      <c r="Q616" s="95" t="s">
        <v>1026</v>
      </c>
    </row>
    <row r="617" spans="1:17" ht="43.2" hidden="1" x14ac:dyDescent="0.3">
      <c r="A617" s="86">
        <v>754</v>
      </c>
      <c r="B617" s="181" t="s">
        <v>2062</v>
      </c>
      <c r="C617" s="9" t="s">
        <v>2071</v>
      </c>
      <c r="D617" s="181"/>
      <c r="E617" s="181" t="s">
        <v>2074</v>
      </c>
      <c r="F617" s="151" t="s">
        <v>1017</v>
      </c>
      <c r="G617" s="186">
        <v>739.54</v>
      </c>
      <c r="H617" s="81" t="s">
        <v>501</v>
      </c>
      <c r="I617" s="105" t="s">
        <v>538</v>
      </c>
      <c r="J617" s="81" t="s">
        <v>539</v>
      </c>
      <c r="K617" s="81" t="s">
        <v>306</v>
      </c>
      <c r="L617" s="81"/>
      <c r="M617" s="81"/>
      <c r="N617" s="81"/>
      <c r="O617" s="81"/>
      <c r="P617" s="81"/>
      <c r="Q617" s="95" t="s">
        <v>1026</v>
      </c>
    </row>
    <row r="618" spans="1:17" ht="43.2" hidden="1" x14ac:dyDescent="0.3">
      <c r="A618" s="86">
        <v>754</v>
      </c>
      <c r="B618" s="181" t="s">
        <v>2062</v>
      </c>
      <c r="C618" s="9" t="s">
        <v>2071</v>
      </c>
      <c r="D618" s="181"/>
      <c r="E618" s="181" t="s">
        <v>2075</v>
      </c>
      <c r="F618" s="151" t="s">
        <v>1017</v>
      </c>
      <c r="G618" s="186">
        <v>476.78</v>
      </c>
      <c r="H618" s="81" t="s">
        <v>501</v>
      </c>
      <c r="I618" s="105" t="s">
        <v>538</v>
      </c>
      <c r="J618" s="81" t="s">
        <v>539</v>
      </c>
      <c r="K618" s="81" t="s">
        <v>306</v>
      </c>
      <c r="L618" s="81"/>
      <c r="M618" s="81"/>
      <c r="N618" s="81"/>
      <c r="O618" s="81"/>
      <c r="P618" s="81"/>
      <c r="Q618" s="95" t="s">
        <v>1026</v>
      </c>
    </row>
    <row r="619" spans="1:17" ht="43.2" hidden="1" x14ac:dyDescent="0.3">
      <c r="A619" s="86">
        <v>754</v>
      </c>
      <c r="B619" s="181" t="s">
        <v>2062</v>
      </c>
      <c r="C619" s="9" t="s">
        <v>2071</v>
      </c>
      <c r="D619" s="181"/>
      <c r="E619" s="181" t="s">
        <v>2076</v>
      </c>
      <c r="F619" s="151" t="s">
        <v>1017</v>
      </c>
      <c r="G619" s="186">
        <v>91.8</v>
      </c>
      <c r="H619" s="81" t="s">
        <v>501</v>
      </c>
      <c r="I619" s="105" t="s">
        <v>538</v>
      </c>
      <c r="J619" s="81" t="s">
        <v>539</v>
      </c>
      <c r="K619" s="81" t="s">
        <v>306</v>
      </c>
      <c r="L619" s="81"/>
      <c r="M619" s="81"/>
      <c r="N619" s="81"/>
      <c r="O619" s="81"/>
      <c r="P619" s="81"/>
      <c r="Q619" s="95" t="s">
        <v>1026</v>
      </c>
    </row>
    <row r="620" spans="1:17" ht="43.2" hidden="1" x14ac:dyDescent="0.3">
      <c r="A620" s="86">
        <v>754</v>
      </c>
      <c r="B620" s="181" t="s">
        <v>2062</v>
      </c>
      <c r="C620" s="9" t="s">
        <v>2071</v>
      </c>
      <c r="D620" s="181"/>
      <c r="E620" s="181" t="s">
        <v>2077</v>
      </c>
      <c r="F620" s="151" t="s">
        <v>1017</v>
      </c>
      <c r="G620" s="186">
        <v>252.76</v>
      </c>
      <c r="H620" s="81" t="s">
        <v>501</v>
      </c>
      <c r="I620" s="105" t="s">
        <v>538</v>
      </c>
      <c r="J620" s="81" t="s">
        <v>539</v>
      </c>
      <c r="K620" s="81" t="s">
        <v>306</v>
      </c>
      <c r="L620" s="81"/>
      <c r="M620" s="81"/>
      <c r="N620" s="81"/>
      <c r="O620" s="81"/>
      <c r="P620" s="81"/>
      <c r="Q620" s="95" t="s">
        <v>1026</v>
      </c>
    </row>
    <row r="621" spans="1:17" ht="43.2" hidden="1" x14ac:dyDescent="0.3">
      <c r="A621" s="86"/>
      <c r="B621" s="181"/>
      <c r="C621" s="9" t="s">
        <v>2078</v>
      </c>
      <c r="D621" s="181"/>
      <c r="E621" s="181" t="s">
        <v>2079</v>
      </c>
      <c r="F621" s="151" t="s">
        <v>2080</v>
      </c>
      <c r="G621" s="186">
        <v>143.01</v>
      </c>
      <c r="H621" s="81" t="s">
        <v>501</v>
      </c>
      <c r="I621" s="105" t="s">
        <v>538</v>
      </c>
      <c r="J621" s="81" t="s">
        <v>539</v>
      </c>
      <c r="K621" s="81" t="s">
        <v>306</v>
      </c>
      <c r="L621" s="81"/>
      <c r="M621" s="81"/>
      <c r="N621" s="81"/>
      <c r="O621" s="81"/>
      <c r="P621" s="81"/>
      <c r="Q621" s="95" t="s">
        <v>1026</v>
      </c>
    </row>
    <row r="622" spans="1:17" ht="43.2" hidden="1" x14ac:dyDescent="0.3">
      <c r="A622" s="86"/>
      <c r="B622" s="181"/>
      <c r="C622" s="9" t="s">
        <v>2078</v>
      </c>
      <c r="D622" s="181"/>
      <c r="E622" s="181" t="s">
        <v>2079</v>
      </c>
      <c r="F622" s="151" t="s">
        <v>2080</v>
      </c>
      <c r="G622" s="186">
        <v>65.94</v>
      </c>
      <c r="H622" s="81" t="s">
        <v>501</v>
      </c>
      <c r="I622" s="105" t="s">
        <v>538</v>
      </c>
      <c r="J622" s="81" t="s">
        <v>539</v>
      </c>
      <c r="K622" s="81" t="s">
        <v>306</v>
      </c>
      <c r="L622" s="81"/>
      <c r="M622" s="81"/>
      <c r="N622" s="81"/>
      <c r="O622" s="81"/>
      <c r="P622" s="81"/>
      <c r="Q622" s="95" t="s">
        <v>1026</v>
      </c>
    </row>
    <row r="623" spans="1:17" ht="43.2" hidden="1" x14ac:dyDescent="0.3">
      <c r="A623" s="86"/>
      <c r="B623" s="181"/>
      <c r="C623" s="9" t="s">
        <v>2078</v>
      </c>
      <c r="D623" s="181"/>
      <c r="E623" s="181" t="s">
        <v>2079</v>
      </c>
      <c r="F623" s="151" t="s">
        <v>2080</v>
      </c>
      <c r="G623" s="186">
        <v>118.88</v>
      </c>
      <c r="H623" s="81" t="s">
        <v>501</v>
      </c>
      <c r="I623" s="105" t="s">
        <v>538</v>
      </c>
      <c r="J623" s="81" t="s">
        <v>539</v>
      </c>
      <c r="K623" s="81" t="s">
        <v>306</v>
      </c>
      <c r="L623" s="81"/>
      <c r="M623" s="81"/>
      <c r="N623" s="81"/>
      <c r="O623" s="81"/>
      <c r="P623" s="81"/>
      <c r="Q623" s="95" t="s">
        <v>1026</v>
      </c>
    </row>
    <row r="624" spans="1:17" ht="43.2" hidden="1" x14ac:dyDescent="0.3">
      <c r="A624" s="86"/>
      <c r="B624" s="181"/>
      <c r="C624" s="9" t="s">
        <v>2078</v>
      </c>
      <c r="D624" s="181"/>
      <c r="E624" s="181" t="s">
        <v>2079</v>
      </c>
      <c r="F624" s="151" t="s">
        <v>2080</v>
      </c>
      <c r="G624" s="186">
        <v>39.51</v>
      </c>
      <c r="H624" s="81" t="s">
        <v>501</v>
      </c>
      <c r="I624" s="105" t="s">
        <v>538</v>
      </c>
      <c r="J624" s="81" t="s">
        <v>539</v>
      </c>
      <c r="K624" s="81" t="s">
        <v>306</v>
      </c>
      <c r="L624" s="81"/>
      <c r="M624" s="81"/>
      <c r="N624" s="81"/>
      <c r="O624" s="81"/>
      <c r="P624" s="81"/>
      <c r="Q624" s="95" t="s">
        <v>1026</v>
      </c>
    </row>
    <row r="625" spans="1:17" ht="43.2" hidden="1" x14ac:dyDescent="0.3">
      <c r="A625" s="86"/>
      <c r="B625" s="181"/>
      <c r="C625" s="9" t="s">
        <v>2081</v>
      </c>
      <c r="D625" s="181"/>
      <c r="E625" s="181" t="s">
        <v>2082</v>
      </c>
      <c r="F625" s="151" t="s">
        <v>849</v>
      </c>
      <c r="G625" s="186">
        <v>16.34</v>
      </c>
      <c r="H625" s="81" t="s">
        <v>501</v>
      </c>
      <c r="I625" s="105" t="s">
        <v>538</v>
      </c>
      <c r="J625" s="81" t="s">
        <v>539</v>
      </c>
      <c r="K625" s="81" t="s">
        <v>306</v>
      </c>
      <c r="L625" s="81"/>
      <c r="M625" s="81"/>
      <c r="N625" s="81"/>
      <c r="O625" s="81"/>
      <c r="P625" s="81"/>
      <c r="Q625" s="95" t="s">
        <v>1026</v>
      </c>
    </row>
    <row r="626" spans="1:17" ht="43.2" hidden="1" x14ac:dyDescent="0.3">
      <c r="A626" s="86"/>
      <c r="B626" s="181"/>
      <c r="C626" s="9" t="s">
        <v>2081</v>
      </c>
      <c r="D626" s="181"/>
      <c r="E626" s="181" t="s">
        <v>2082</v>
      </c>
      <c r="F626" s="151" t="s">
        <v>849</v>
      </c>
      <c r="G626" s="186">
        <v>9.3699999999999992</v>
      </c>
      <c r="H626" s="81" t="s">
        <v>501</v>
      </c>
      <c r="I626" s="105" t="s">
        <v>538</v>
      </c>
      <c r="J626" s="81" t="s">
        <v>539</v>
      </c>
      <c r="K626" s="81" t="s">
        <v>306</v>
      </c>
      <c r="L626" s="81"/>
      <c r="M626" s="81"/>
      <c r="N626" s="81"/>
      <c r="O626" s="81"/>
      <c r="P626" s="81"/>
      <c r="Q626" s="95" t="s">
        <v>1026</v>
      </c>
    </row>
    <row r="627" spans="1:17" ht="43.2" hidden="1" x14ac:dyDescent="0.3">
      <c r="A627" s="86"/>
      <c r="B627" s="181"/>
      <c r="C627" s="9" t="s">
        <v>2081</v>
      </c>
      <c r="D627" s="181"/>
      <c r="E627" s="181" t="s">
        <v>2082</v>
      </c>
      <c r="F627" s="151" t="s">
        <v>849</v>
      </c>
      <c r="G627" s="186">
        <v>39.33</v>
      </c>
      <c r="H627" s="81" t="s">
        <v>501</v>
      </c>
      <c r="I627" s="105" t="s">
        <v>538</v>
      </c>
      <c r="J627" s="81" t="s">
        <v>539</v>
      </c>
      <c r="K627" s="81" t="s">
        <v>306</v>
      </c>
      <c r="L627" s="81"/>
      <c r="M627" s="81"/>
      <c r="N627" s="81"/>
      <c r="O627" s="81"/>
      <c r="P627" s="81"/>
      <c r="Q627" s="95" t="s">
        <v>1026</v>
      </c>
    </row>
    <row r="628" spans="1:17" ht="43.2" hidden="1" x14ac:dyDescent="0.3">
      <c r="A628" s="86"/>
      <c r="B628" s="181"/>
      <c r="C628" s="9" t="s">
        <v>2081</v>
      </c>
      <c r="D628" s="181"/>
      <c r="E628" s="181" t="s">
        <v>2082</v>
      </c>
      <c r="F628" s="151" t="s">
        <v>849</v>
      </c>
      <c r="G628" s="186">
        <v>29.98</v>
      </c>
      <c r="H628" s="81" t="s">
        <v>501</v>
      </c>
      <c r="I628" s="105" t="s">
        <v>538</v>
      </c>
      <c r="J628" s="81" t="s">
        <v>539</v>
      </c>
      <c r="K628" s="81" t="s">
        <v>306</v>
      </c>
      <c r="L628" s="81"/>
      <c r="M628" s="81"/>
      <c r="N628" s="81"/>
      <c r="O628" s="81"/>
      <c r="P628" s="81"/>
      <c r="Q628" s="95" t="s">
        <v>1026</v>
      </c>
    </row>
    <row r="629" spans="1:17" ht="43.2" hidden="1" x14ac:dyDescent="0.3">
      <c r="A629" s="86"/>
      <c r="B629" s="181"/>
      <c r="C629" s="9" t="s">
        <v>2081</v>
      </c>
      <c r="D629" s="181"/>
      <c r="E629" s="181" t="s">
        <v>2082</v>
      </c>
      <c r="F629" s="151" t="s">
        <v>849</v>
      </c>
      <c r="G629" s="186">
        <v>10.199999999999999</v>
      </c>
      <c r="H629" s="81" t="s">
        <v>501</v>
      </c>
      <c r="I629" s="105" t="s">
        <v>538</v>
      </c>
      <c r="J629" s="81" t="s">
        <v>539</v>
      </c>
      <c r="K629" s="81" t="s">
        <v>306</v>
      </c>
      <c r="L629" s="81"/>
      <c r="M629" s="81"/>
      <c r="N629" s="81"/>
      <c r="O629" s="81"/>
      <c r="P629" s="81"/>
      <c r="Q629" s="95" t="s">
        <v>1026</v>
      </c>
    </row>
    <row r="630" spans="1:17" ht="43.2" hidden="1" x14ac:dyDescent="0.3">
      <c r="A630" s="86"/>
      <c r="B630" s="181"/>
      <c r="C630" s="9" t="s">
        <v>2081</v>
      </c>
      <c r="D630" s="181"/>
      <c r="E630" s="181" t="s">
        <v>2082</v>
      </c>
      <c r="F630" s="151" t="s">
        <v>849</v>
      </c>
      <c r="G630" s="186">
        <v>101.56</v>
      </c>
      <c r="H630" s="81" t="s">
        <v>501</v>
      </c>
      <c r="I630" s="105" t="s">
        <v>538</v>
      </c>
      <c r="J630" s="81" t="s">
        <v>539</v>
      </c>
      <c r="K630" s="81" t="s">
        <v>306</v>
      </c>
      <c r="L630" s="81"/>
      <c r="M630" s="81"/>
      <c r="N630" s="81"/>
      <c r="O630" s="81"/>
      <c r="P630" s="81"/>
      <c r="Q630" s="95" t="s">
        <v>1026</v>
      </c>
    </row>
    <row r="631" spans="1:17" ht="43.2" hidden="1" x14ac:dyDescent="0.3">
      <c r="A631" s="86"/>
      <c r="B631" s="181"/>
      <c r="C631" s="9" t="s">
        <v>2081</v>
      </c>
      <c r="D631" s="181"/>
      <c r="E631" s="181" t="s">
        <v>2082</v>
      </c>
      <c r="F631" s="151" t="s">
        <v>849</v>
      </c>
      <c r="G631" s="186">
        <v>5.73</v>
      </c>
      <c r="H631" s="81" t="s">
        <v>501</v>
      </c>
      <c r="I631" s="105" t="s">
        <v>538</v>
      </c>
      <c r="J631" s="81" t="s">
        <v>539</v>
      </c>
      <c r="K631" s="81" t="s">
        <v>306</v>
      </c>
      <c r="L631" s="81"/>
      <c r="M631" s="81"/>
      <c r="N631" s="81"/>
      <c r="O631" s="81"/>
      <c r="P631" s="81"/>
      <c r="Q631" s="95" t="s">
        <v>1026</v>
      </c>
    </row>
    <row r="632" spans="1:17" ht="43.2" hidden="1" x14ac:dyDescent="0.3">
      <c r="A632" s="86"/>
      <c r="B632" s="181"/>
      <c r="C632" s="9" t="s">
        <v>2081</v>
      </c>
      <c r="D632" s="181"/>
      <c r="E632" s="181" t="s">
        <v>2082</v>
      </c>
      <c r="F632" s="151" t="s">
        <v>849</v>
      </c>
      <c r="G632" s="186">
        <v>97.16</v>
      </c>
      <c r="H632" s="81" t="s">
        <v>501</v>
      </c>
      <c r="I632" s="105" t="s">
        <v>538</v>
      </c>
      <c r="J632" s="81" t="s">
        <v>539</v>
      </c>
      <c r="K632" s="81" t="s">
        <v>306</v>
      </c>
      <c r="L632" s="81"/>
      <c r="M632" s="81"/>
      <c r="N632" s="81"/>
      <c r="O632" s="81"/>
      <c r="P632" s="81"/>
      <c r="Q632" s="95" t="s">
        <v>1026</v>
      </c>
    </row>
    <row r="633" spans="1:17" ht="43.2" hidden="1" x14ac:dyDescent="0.3">
      <c r="A633" s="86"/>
      <c r="B633" s="181"/>
      <c r="C633" s="9" t="s">
        <v>2081</v>
      </c>
      <c r="D633" s="181"/>
      <c r="E633" s="181" t="s">
        <v>2082</v>
      </c>
      <c r="F633" s="151" t="s">
        <v>849</v>
      </c>
      <c r="G633" s="186">
        <v>24.67</v>
      </c>
      <c r="H633" s="81" t="s">
        <v>501</v>
      </c>
      <c r="I633" s="105" t="s">
        <v>538</v>
      </c>
      <c r="J633" s="81" t="s">
        <v>539</v>
      </c>
      <c r="K633" s="81" t="s">
        <v>306</v>
      </c>
      <c r="L633" s="81"/>
      <c r="M633" s="81"/>
      <c r="N633" s="81"/>
      <c r="O633" s="81"/>
      <c r="P633" s="81"/>
      <c r="Q633" s="95" t="s">
        <v>1026</v>
      </c>
    </row>
    <row r="634" spans="1:17" ht="43.2" hidden="1" x14ac:dyDescent="0.3">
      <c r="A634" s="86"/>
      <c r="B634" s="181"/>
      <c r="C634" s="9" t="s">
        <v>2081</v>
      </c>
      <c r="D634" s="181"/>
      <c r="E634" s="181" t="s">
        <v>2082</v>
      </c>
      <c r="F634" s="151" t="s">
        <v>849</v>
      </c>
      <c r="G634" s="186">
        <v>8.83</v>
      </c>
      <c r="H634" s="81" t="s">
        <v>501</v>
      </c>
      <c r="I634" s="105" t="s">
        <v>538</v>
      </c>
      <c r="J634" s="81" t="s">
        <v>539</v>
      </c>
      <c r="K634" s="81" t="s">
        <v>306</v>
      </c>
      <c r="L634" s="81"/>
      <c r="M634" s="81"/>
      <c r="N634" s="81"/>
      <c r="O634" s="81"/>
      <c r="P634" s="81"/>
      <c r="Q634" s="95" t="s">
        <v>1026</v>
      </c>
    </row>
    <row r="635" spans="1:17" ht="43.2" hidden="1" x14ac:dyDescent="0.3">
      <c r="A635" s="86"/>
      <c r="B635" s="181"/>
      <c r="C635" s="9" t="s">
        <v>2081</v>
      </c>
      <c r="D635" s="181"/>
      <c r="E635" s="181" t="s">
        <v>2082</v>
      </c>
      <c r="F635" s="151" t="s">
        <v>849</v>
      </c>
      <c r="G635" s="186">
        <v>38.17</v>
      </c>
      <c r="H635" s="81" t="s">
        <v>501</v>
      </c>
      <c r="I635" s="105" t="s">
        <v>538</v>
      </c>
      <c r="J635" s="81" t="s">
        <v>539</v>
      </c>
      <c r="K635" s="81" t="s">
        <v>306</v>
      </c>
      <c r="L635" s="81"/>
      <c r="M635" s="81"/>
      <c r="N635" s="81"/>
      <c r="O635" s="81"/>
      <c r="P635" s="81"/>
      <c r="Q635" s="95" t="s">
        <v>1026</v>
      </c>
    </row>
    <row r="636" spans="1:17" ht="43.2" hidden="1" x14ac:dyDescent="0.3">
      <c r="A636" s="86"/>
      <c r="B636" s="181"/>
      <c r="C636" s="9" t="s">
        <v>2081</v>
      </c>
      <c r="D636" s="181"/>
      <c r="E636" s="181" t="s">
        <v>2082</v>
      </c>
      <c r="F636" s="151" t="s">
        <v>849</v>
      </c>
      <c r="G636" s="186">
        <v>23.9</v>
      </c>
      <c r="H636" s="81" t="s">
        <v>501</v>
      </c>
      <c r="I636" s="105" t="s">
        <v>538</v>
      </c>
      <c r="J636" s="81" t="s">
        <v>539</v>
      </c>
      <c r="K636" s="81" t="s">
        <v>306</v>
      </c>
      <c r="L636" s="81"/>
      <c r="M636" s="81"/>
      <c r="N636" s="81"/>
      <c r="O636" s="81"/>
      <c r="P636" s="81"/>
      <c r="Q636" s="95" t="s">
        <v>1026</v>
      </c>
    </row>
    <row r="637" spans="1:17" ht="43.2" hidden="1" x14ac:dyDescent="0.3">
      <c r="A637" s="86"/>
      <c r="B637" s="181"/>
      <c r="C637" s="9" t="s">
        <v>2081</v>
      </c>
      <c r="D637" s="181"/>
      <c r="E637" s="181" t="s">
        <v>587</v>
      </c>
      <c r="F637" s="151" t="s">
        <v>843</v>
      </c>
      <c r="G637" s="186">
        <v>29366.54</v>
      </c>
      <c r="H637" s="81" t="s">
        <v>501</v>
      </c>
      <c r="I637" s="105" t="s">
        <v>538</v>
      </c>
      <c r="J637" s="81" t="s">
        <v>539</v>
      </c>
      <c r="K637" s="81" t="s">
        <v>306</v>
      </c>
      <c r="L637" s="81"/>
      <c r="M637" s="81"/>
      <c r="N637" s="81"/>
      <c r="O637" s="81"/>
      <c r="P637" s="81"/>
      <c r="Q637" s="95" t="s">
        <v>1026</v>
      </c>
    </row>
    <row r="638" spans="1:17" ht="43.2" hidden="1" x14ac:dyDescent="0.3">
      <c r="A638" s="86"/>
      <c r="B638" s="181"/>
      <c r="C638" s="9" t="s">
        <v>2081</v>
      </c>
      <c r="D638" s="181"/>
      <c r="E638" s="181" t="s">
        <v>587</v>
      </c>
      <c r="F638" s="151" t="s">
        <v>849</v>
      </c>
      <c r="G638" s="186">
        <v>1</v>
      </c>
      <c r="H638" s="81" t="s">
        <v>501</v>
      </c>
      <c r="I638" s="105" t="s">
        <v>538</v>
      </c>
      <c r="J638" s="81" t="s">
        <v>539</v>
      </c>
      <c r="K638" s="81" t="s">
        <v>306</v>
      </c>
      <c r="L638" s="81"/>
      <c r="M638" s="81"/>
      <c r="N638" s="81"/>
      <c r="O638" s="81"/>
      <c r="P638" s="81"/>
      <c r="Q638" s="95" t="s">
        <v>1026</v>
      </c>
    </row>
    <row r="639" spans="1:17" ht="43.2" hidden="1" x14ac:dyDescent="0.3">
      <c r="A639" s="86"/>
      <c r="B639" s="181"/>
      <c r="C639" s="9" t="s">
        <v>2081</v>
      </c>
      <c r="D639" s="181"/>
      <c r="E639" s="181" t="s">
        <v>587</v>
      </c>
      <c r="F639" s="151" t="s">
        <v>843</v>
      </c>
      <c r="G639" s="186">
        <v>10126.39</v>
      </c>
      <c r="H639" s="81" t="s">
        <v>501</v>
      </c>
      <c r="I639" s="105" t="s">
        <v>538</v>
      </c>
      <c r="J639" s="81" t="s">
        <v>539</v>
      </c>
      <c r="K639" s="81" t="s">
        <v>306</v>
      </c>
      <c r="L639" s="81"/>
      <c r="M639" s="81"/>
      <c r="N639" s="81"/>
      <c r="O639" s="81"/>
      <c r="P639" s="81"/>
      <c r="Q639" s="95" t="s">
        <v>1026</v>
      </c>
    </row>
    <row r="640" spans="1:17" hidden="1" x14ac:dyDescent="0.3">
      <c r="A640" s="86"/>
      <c r="B640" s="181"/>
      <c r="C640" s="9" t="s">
        <v>2084</v>
      </c>
      <c r="D640" s="181"/>
      <c r="E640" s="181"/>
      <c r="F640" s="151"/>
      <c r="G640" s="186"/>
      <c r="H640" s="81"/>
      <c r="I640" s="105"/>
      <c r="J640" s="81"/>
      <c r="K640" s="81"/>
      <c r="L640" s="81"/>
      <c r="M640" s="81"/>
      <c r="N640" s="81"/>
      <c r="O640" s="81"/>
      <c r="P640" s="81"/>
      <c r="Q640" s="95"/>
    </row>
    <row r="641" spans="1:17" hidden="1" x14ac:dyDescent="0.3">
      <c r="A641" s="86"/>
      <c r="B641" s="181"/>
      <c r="C641" s="9" t="s">
        <v>2085</v>
      </c>
      <c r="D641" s="181"/>
      <c r="E641" s="181"/>
      <c r="F641" s="151"/>
      <c r="G641" s="186"/>
      <c r="H641" s="81"/>
      <c r="I641" s="105"/>
      <c r="J641" s="81"/>
      <c r="K641" s="81"/>
      <c r="L641" s="81"/>
      <c r="M641" s="81"/>
      <c r="N641" s="81"/>
      <c r="O641" s="81"/>
      <c r="P641" s="81"/>
      <c r="Q641" s="95"/>
    </row>
    <row r="642" spans="1:17" ht="43.2" x14ac:dyDescent="0.3">
      <c r="A642" s="86"/>
      <c r="B642" s="181"/>
      <c r="C642" s="9" t="s">
        <v>2086</v>
      </c>
      <c r="D642" s="181"/>
      <c r="E642" s="181"/>
      <c r="F642" s="151" t="s">
        <v>843</v>
      </c>
      <c r="G642" s="184">
        <v>158888.73000000001</v>
      </c>
      <c r="H642" s="81" t="s">
        <v>501</v>
      </c>
      <c r="I642" s="105" t="s">
        <v>538</v>
      </c>
      <c r="J642" s="81" t="s">
        <v>539</v>
      </c>
      <c r="K642" s="81" t="s">
        <v>306</v>
      </c>
      <c r="L642" s="81"/>
      <c r="M642" s="81"/>
      <c r="N642" s="81"/>
      <c r="O642" s="81"/>
      <c r="P642" s="81"/>
      <c r="Q642" s="95" t="s">
        <v>1026</v>
      </c>
    </row>
    <row r="643" spans="1:17" ht="28.8" x14ac:dyDescent="0.3">
      <c r="A643" s="86"/>
      <c r="B643" s="181"/>
      <c r="C643" s="9">
        <v>46266</v>
      </c>
      <c r="D643" s="181"/>
      <c r="E643" s="181"/>
      <c r="F643" s="151" t="s">
        <v>715</v>
      </c>
      <c r="G643" s="185">
        <f>'[1]Fruitless  Wasteful Sept 2026'!$H$17</f>
        <v>234.96999999999994</v>
      </c>
      <c r="H643" s="81" t="s">
        <v>501</v>
      </c>
      <c r="I643" s="105" t="s">
        <v>538</v>
      </c>
      <c r="J643" s="81" t="s">
        <v>539</v>
      </c>
      <c r="K643" s="81" t="s">
        <v>306</v>
      </c>
      <c r="L643" s="81"/>
      <c r="M643" s="81"/>
      <c r="N643" s="81"/>
      <c r="O643" s="81"/>
      <c r="P643" s="81"/>
      <c r="Q643" s="95" t="s">
        <v>1026</v>
      </c>
    </row>
    <row r="644" spans="1:17" ht="28.8" x14ac:dyDescent="0.3">
      <c r="A644" s="86"/>
      <c r="B644" s="181"/>
      <c r="C644" s="9">
        <v>46266</v>
      </c>
      <c r="D644" s="181"/>
      <c r="E644" s="181"/>
      <c r="F644" s="151" t="s">
        <v>715</v>
      </c>
      <c r="G644" s="185">
        <f>'[1]Fruitless  Wasteful Sept 2026'!$H$30</f>
        <v>706.3</v>
      </c>
      <c r="H644" s="81" t="s">
        <v>501</v>
      </c>
      <c r="I644" s="105" t="s">
        <v>538</v>
      </c>
      <c r="J644" s="81" t="s">
        <v>539</v>
      </c>
      <c r="K644" s="81" t="s">
        <v>306</v>
      </c>
      <c r="L644" s="81"/>
      <c r="M644" s="81"/>
      <c r="N644" s="81"/>
      <c r="O644" s="81"/>
      <c r="P644" s="81"/>
      <c r="Q644" s="95" t="s">
        <v>1026</v>
      </c>
    </row>
    <row r="645" spans="1:17" ht="28.8" x14ac:dyDescent="0.3">
      <c r="A645" s="86"/>
      <c r="B645" s="181"/>
      <c r="C645" s="9">
        <v>46266</v>
      </c>
      <c r="D645" s="181"/>
      <c r="E645" s="181"/>
      <c r="F645" s="151" t="s">
        <v>715</v>
      </c>
      <c r="G645" s="185">
        <f>'[1]Fruitless  Wasteful Sept 2026'!$H$35</f>
        <v>109.38</v>
      </c>
      <c r="H645" s="81" t="s">
        <v>501</v>
      </c>
      <c r="I645" s="105" t="s">
        <v>538</v>
      </c>
      <c r="J645" s="81" t="s">
        <v>539</v>
      </c>
      <c r="K645" s="81" t="s">
        <v>306</v>
      </c>
      <c r="L645" s="81"/>
      <c r="M645" s="81"/>
      <c r="N645" s="81"/>
      <c r="O645" s="81"/>
      <c r="P645" s="81"/>
      <c r="Q645" s="95" t="s">
        <v>1026</v>
      </c>
    </row>
    <row r="646" spans="1:17" ht="28.8" x14ac:dyDescent="0.3">
      <c r="A646" s="86"/>
      <c r="B646" s="181"/>
      <c r="C646" s="9">
        <v>46266</v>
      </c>
      <c r="D646" s="181"/>
      <c r="E646" s="181"/>
      <c r="F646" s="151" t="s">
        <v>715</v>
      </c>
      <c r="G646" s="185">
        <f>'[1]Fruitless  Wasteful Sept 2026'!$H$39</f>
        <v>651.47</v>
      </c>
      <c r="H646" s="81" t="s">
        <v>501</v>
      </c>
      <c r="I646" s="105" t="s">
        <v>538</v>
      </c>
      <c r="J646" s="81" t="s">
        <v>539</v>
      </c>
      <c r="K646" s="81" t="s">
        <v>306</v>
      </c>
      <c r="L646" s="81"/>
      <c r="M646" s="81"/>
      <c r="N646" s="81"/>
      <c r="O646" s="81"/>
      <c r="P646" s="81"/>
      <c r="Q646" s="95" t="s">
        <v>1026</v>
      </c>
    </row>
    <row r="647" spans="1:17" ht="28.8" x14ac:dyDescent="0.3">
      <c r="A647" s="86"/>
      <c r="B647" s="181"/>
      <c r="C647" s="9">
        <v>46266</v>
      </c>
      <c r="D647" s="181"/>
      <c r="E647" s="181"/>
      <c r="F647" s="151" t="s">
        <v>715</v>
      </c>
      <c r="G647" s="185">
        <f>'[1]Fruitless  Wasteful Sept 2026'!$H$49</f>
        <v>83353.599999999991</v>
      </c>
      <c r="H647" s="81" t="s">
        <v>501</v>
      </c>
      <c r="I647" s="105" t="s">
        <v>538</v>
      </c>
      <c r="J647" s="81" t="s">
        <v>539</v>
      </c>
      <c r="K647" s="81" t="s">
        <v>306</v>
      </c>
      <c r="L647" s="81"/>
      <c r="M647" s="81"/>
      <c r="N647" s="81"/>
      <c r="O647" s="81"/>
      <c r="P647" s="81"/>
      <c r="Q647" s="95" t="s">
        <v>1026</v>
      </c>
    </row>
    <row r="648" spans="1:17" ht="43.2" x14ac:dyDescent="0.3">
      <c r="A648" s="86"/>
      <c r="B648" s="181"/>
      <c r="C648" s="9">
        <v>46266</v>
      </c>
      <c r="D648" s="181"/>
      <c r="E648" s="181"/>
      <c r="F648" s="151" t="s">
        <v>843</v>
      </c>
      <c r="G648" s="185">
        <v>871978.77</v>
      </c>
      <c r="H648" s="81" t="s">
        <v>501</v>
      </c>
      <c r="I648" s="105" t="s">
        <v>538</v>
      </c>
      <c r="J648" s="81" t="s">
        <v>539</v>
      </c>
      <c r="K648" s="81" t="s">
        <v>306</v>
      </c>
      <c r="L648" s="81"/>
      <c r="M648" s="81"/>
      <c r="N648" s="81"/>
      <c r="O648" s="81"/>
      <c r="P648" s="81"/>
      <c r="Q648" s="95" t="s">
        <v>1026</v>
      </c>
    </row>
    <row r="649" spans="1:17" x14ac:dyDescent="0.3">
      <c r="A649" s="86"/>
      <c r="B649" s="181"/>
      <c r="C649" s="9"/>
      <c r="D649" s="181"/>
      <c r="E649" s="181"/>
      <c r="F649" s="151"/>
      <c r="G649" s="37"/>
      <c r="H649" s="81"/>
      <c r="I649" s="105"/>
      <c r="J649" s="81"/>
      <c r="K649" s="81"/>
      <c r="L649" s="81"/>
      <c r="M649" s="81"/>
      <c r="N649" s="81"/>
      <c r="O649" s="81"/>
      <c r="P649" s="81"/>
      <c r="Q649" s="95"/>
    </row>
    <row r="650" spans="1:17" x14ac:dyDescent="0.3">
      <c r="A650" s="86"/>
      <c r="B650" s="181"/>
      <c r="C650" s="189" t="s">
        <v>540</v>
      </c>
      <c r="D650" s="181"/>
      <c r="E650" s="181"/>
      <c r="F650" s="151"/>
      <c r="G650" s="188">
        <f>SUM(G642:G649)</f>
        <v>1115923.22</v>
      </c>
      <c r="H650" s="81"/>
      <c r="I650" s="105"/>
      <c r="J650" s="81"/>
      <c r="K650" s="81"/>
      <c r="L650" s="81"/>
      <c r="M650" s="81"/>
      <c r="N650" s="81"/>
      <c r="O650" s="81"/>
      <c r="P650" s="81"/>
      <c r="Q650" s="95"/>
    </row>
    <row r="651" spans="1:17" ht="1.8" customHeight="1" x14ac:dyDescent="0.3">
      <c r="A651" s="86"/>
      <c r="B651" s="181"/>
      <c r="C651" s="9"/>
      <c r="D651" s="181"/>
      <c r="E651" s="181"/>
      <c r="F651" s="151"/>
      <c r="G651" s="37"/>
      <c r="H651" s="81"/>
      <c r="I651" s="105"/>
      <c r="J651" s="81"/>
      <c r="K651" s="81"/>
      <c r="L651" s="81"/>
      <c r="M651" s="81"/>
      <c r="N651" s="81"/>
      <c r="O651" s="81"/>
      <c r="P651" s="81"/>
      <c r="Q651" s="95"/>
    </row>
    <row r="652" spans="1:17" x14ac:dyDescent="0.3">
      <c r="B652" s="91"/>
      <c r="C652" s="90"/>
      <c r="E652" s="80"/>
      <c r="F652" s="126" t="s">
        <v>701</v>
      </c>
      <c r="G652" s="75">
        <f>G157</f>
        <v>2977148.8400000017</v>
      </c>
    </row>
    <row r="653" spans="1:17" x14ac:dyDescent="0.3">
      <c r="B653" s="91"/>
      <c r="C653" s="90"/>
      <c r="E653" s="80"/>
      <c r="F653" s="127" t="s">
        <v>887</v>
      </c>
      <c r="G653" s="73">
        <f>SUM(G158:G202)</f>
        <v>8209891.4199999999</v>
      </c>
    </row>
    <row r="654" spans="1:17" x14ac:dyDescent="0.3">
      <c r="B654" s="91"/>
      <c r="C654" s="90"/>
      <c r="E654" s="80"/>
      <c r="F654" s="175" t="s">
        <v>1087</v>
      </c>
      <c r="G654" s="174">
        <f>SUM(G204:G432)</f>
        <v>3217629.5399999972</v>
      </c>
    </row>
    <row r="655" spans="1:17" x14ac:dyDescent="0.3">
      <c r="B655" s="91"/>
      <c r="C655" s="90"/>
      <c r="E655" s="80"/>
      <c r="F655" s="127" t="s">
        <v>1674</v>
      </c>
      <c r="G655" s="174">
        <f>SUM(G433:G522)</f>
        <v>7893999.8899999987</v>
      </c>
    </row>
    <row r="656" spans="1:17" x14ac:dyDescent="0.3">
      <c r="B656" s="91"/>
      <c r="C656" s="90"/>
      <c r="E656" s="80"/>
      <c r="F656" s="175" t="s">
        <v>1931</v>
      </c>
      <c r="G656" s="174">
        <f>SUM(G523:G641)</f>
        <v>1626139.8399999996</v>
      </c>
    </row>
    <row r="657" spans="2:9" x14ac:dyDescent="0.3">
      <c r="B657" s="91"/>
      <c r="C657" s="90"/>
      <c r="E657" s="80"/>
      <c r="F657" s="127" t="s">
        <v>2083</v>
      </c>
      <c r="G657" s="174">
        <f>SUM(G642:G651)</f>
        <v>2231846.44</v>
      </c>
    </row>
    <row r="658" spans="2:9" ht="15" thickBot="1" x14ac:dyDescent="0.35">
      <c r="B658" s="91"/>
      <c r="C658" s="90"/>
      <c r="E658" s="80"/>
      <c r="F658" s="101" t="s">
        <v>540</v>
      </c>
      <c r="G658" s="74">
        <f>G652+G653+G654+G655+G656+G657</f>
        <v>26156655.969999999</v>
      </c>
      <c r="I658" s="152"/>
    </row>
    <row r="659" spans="2:9" x14ac:dyDescent="0.3">
      <c r="B659" s="91"/>
      <c r="C659" s="90"/>
      <c r="E659" s="80"/>
      <c r="F659" s="102"/>
      <c r="G659" s="71"/>
    </row>
    <row r="660" spans="2:9" x14ac:dyDescent="0.3">
      <c r="B660" s="91"/>
      <c r="C660" s="90"/>
      <c r="E660" s="80"/>
      <c r="F660" s="102"/>
      <c r="G660" s="71"/>
    </row>
    <row r="661" spans="2:9" x14ac:dyDescent="0.3">
      <c r="B661" s="90"/>
      <c r="C661" s="90"/>
      <c r="F661" s="103"/>
      <c r="G661" s="69"/>
    </row>
    <row r="662" spans="2:9" x14ac:dyDescent="0.3">
      <c r="B662" s="84" t="s">
        <v>11</v>
      </c>
      <c r="C662" s="84" t="s">
        <v>476</v>
      </c>
    </row>
    <row r="663" spans="2:9" x14ac:dyDescent="0.3">
      <c r="B663" s="84" t="s">
        <v>12</v>
      </c>
      <c r="C663" s="84" t="s">
        <v>477</v>
      </c>
    </row>
    <row r="664" spans="2:9" x14ac:dyDescent="0.3">
      <c r="B664" s="84" t="s">
        <v>13</v>
      </c>
      <c r="C664" s="84" t="s">
        <v>478</v>
      </c>
    </row>
    <row r="665" spans="2:9" x14ac:dyDescent="0.3">
      <c r="B665" s="84" t="s">
        <v>14</v>
      </c>
      <c r="C665" s="84" t="s">
        <v>479</v>
      </c>
    </row>
    <row r="666" spans="2:9" x14ac:dyDescent="0.3">
      <c r="B666" s="84" t="s">
        <v>15</v>
      </c>
      <c r="C666" s="84" t="s">
        <v>480</v>
      </c>
    </row>
    <row r="667" spans="2:9" x14ac:dyDescent="0.3">
      <c r="B667" s="84" t="s">
        <v>16</v>
      </c>
      <c r="C667" s="84" t="s">
        <v>299</v>
      </c>
    </row>
    <row r="671" spans="2:9" x14ac:dyDescent="0.3">
      <c r="H671" s="152"/>
    </row>
  </sheetData>
  <autoFilter ref="A3:Q658" xr:uid="{00000000-0009-0000-0000-000006000000}"/>
  <mergeCells count="5">
    <mergeCell ref="A1:P1"/>
    <mergeCell ref="A2:A3"/>
    <mergeCell ref="B2:B3"/>
    <mergeCell ref="C2:C3"/>
    <mergeCell ref="D2:G2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011B7-4DCC-402B-91BE-8940FBABC08B}">
  <dimension ref="A1:U98"/>
  <sheetViews>
    <sheetView topLeftCell="A85" workbookViewId="0">
      <selection activeCell="G94" sqref="G94:G98"/>
    </sheetView>
  </sheetViews>
  <sheetFormatPr defaultRowHeight="14.4" x14ac:dyDescent="0.3"/>
  <cols>
    <col min="4" max="4" width="32.109375" bestFit="1" customWidth="1"/>
  </cols>
  <sheetData>
    <row r="1" spans="1:21" x14ac:dyDescent="0.3">
      <c r="A1" t="s">
        <v>542</v>
      </c>
      <c r="B1">
        <v>2026</v>
      </c>
    </row>
    <row r="3" spans="1:21" x14ac:dyDescent="0.3">
      <c r="A3" t="s">
        <v>543</v>
      </c>
      <c r="C3" t="s">
        <v>544</v>
      </c>
    </row>
    <row r="5" spans="1:21" x14ac:dyDescent="0.3">
      <c r="A5" t="s">
        <v>545</v>
      </c>
      <c r="B5" t="s">
        <v>673</v>
      </c>
      <c r="C5" t="s">
        <v>982</v>
      </c>
    </row>
    <row r="6" spans="1:21" x14ac:dyDescent="0.3">
      <c r="A6" t="s">
        <v>547</v>
      </c>
      <c r="B6" t="s">
        <v>548</v>
      </c>
    </row>
    <row r="7" spans="1:21" x14ac:dyDescent="0.3">
      <c r="A7" t="s">
        <v>549</v>
      </c>
      <c r="B7" t="s">
        <v>550</v>
      </c>
    </row>
    <row r="8" spans="1:21" x14ac:dyDescent="0.3">
      <c r="A8" t="s">
        <v>551</v>
      </c>
      <c r="B8" t="s">
        <v>552</v>
      </c>
    </row>
    <row r="9" spans="1:21" x14ac:dyDescent="0.3">
      <c r="A9" t="s">
        <v>553</v>
      </c>
      <c r="B9" t="s">
        <v>554</v>
      </c>
    </row>
    <row r="10" spans="1:21" x14ac:dyDescent="0.3">
      <c r="A10" t="s">
        <v>555</v>
      </c>
      <c r="B10" t="s">
        <v>556</v>
      </c>
    </row>
    <row r="11" spans="1:21" x14ac:dyDescent="0.3">
      <c r="A11" t="s">
        <v>557</v>
      </c>
      <c r="B11" t="s">
        <v>983</v>
      </c>
    </row>
    <row r="13" spans="1:21" x14ac:dyDescent="0.3">
      <c r="A13" t="s">
        <v>1924</v>
      </c>
      <c r="D13" t="s">
        <v>1925</v>
      </c>
      <c r="E13">
        <v>790780.93</v>
      </c>
    </row>
    <row r="15" spans="1:21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  <c r="R15" t="s">
        <v>1656</v>
      </c>
      <c r="S15" t="s">
        <v>1788</v>
      </c>
      <c r="T15" t="s">
        <v>1657</v>
      </c>
      <c r="U15" t="s">
        <v>1789</v>
      </c>
    </row>
    <row r="16" spans="1:21" x14ac:dyDescent="0.3">
      <c r="A16" s="76">
        <v>45839</v>
      </c>
      <c r="B16" t="s">
        <v>1927</v>
      </c>
      <c r="C16" t="s">
        <v>1928</v>
      </c>
      <c r="D16" t="s">
        <v>1017</v>
      </c>
      <c r="E16" t="s">
        <v>586</v>
      </c>
      <c r="F16" t="s">
        <v>587</v>
      </c>
      <c r="G16">
        <v>105.01</v>
      </c>
      <c r="O16">
        <v>2073</v>
      </c>
      <c r="R16" t="s">
        <v>587</v>
      </c>
      <c r="S16" t="s">
        <v>1790</v>
      </c>
      <c r="T16" t="s">
        <v>587</v>
      </c>
      <c r="U16" t="s">
        <v>587</v>
      </c>
    </row>
    <row r="17" spans="1:21" x14ac:dyDescent="0.3">
      <c r="A17" s="76">
        <v>45870</v>
      </c>
      <c r="B17" t="s">
        <v>2047</v>
      </c>
      <c r="C17" t="s">
        <v>1933</v>
      </c>
      <c r="D17" t="s">
        <v>1017</v>
      </c>
      <c r="E17" t="s">
        <v>586</v>
      </c>
      <c r="F17" t="s">
        <v>1950</v>
      </c>
      <c r="G17">
        <v>1942.13</v>
      </c>
      <c r="O17">
        <v>2116</v>
      </c>
      <c r="R17" t="s">
        <v>587</v>
      </c>
      <c r="S17" t="s">
        <v>1790</v>
      </c>
      <c r="T17" t="s">
        <v>587</v>
      </c>
      <c r="U17" t="s">
        <v>587</v>
      </c>
    </row>
    <row r="18" spans="1:21" x14ac:dyDescent="0.3">
      <c r="A18" s="76">
        <v>45870</v>
      </c>
      <c r="B18" t="s">
        <v>2048</v>
      </c>
      <c r="C18" t="s">
        <v>1935</v>
      </c>
      <c r="D18" t="s">
        <v>1017</v>
      </c>
      <c r="E18" t="s">
        <v>586</v>
      </c>
      <c r="F18" t="s">
        <v>1950</v>
      </c>
      <c r="G18">
        <v>28.18</v>
      </c>
      <c r="O18">
        <v>2116</v>
      </c>
      <c r="R18" t="s">
        <v>587</v>
      </c>
      <c r="S18" t="s">
        <v>1790</v>
      </c>
      <c r="T18" t="s">
        <v>587</v>
      </c>
      <c r="U18" t="s">
        <v>587</v>
      </c>
    </row>
    <row r="19" spans="1:21" x14ac:dyDescent="0.3">
      <c r="A19" s="76">
        <v>45870</v>
      </c>
      <c r="B19" t="s">
        <v>2048</v>
      </c>
      <c r="C19" t="s">
        <v>1936</v>
      </c>
      <c r="D19" t="s">
        <v>1017</v>
      </c>
      <c r="E19" t="s">
        <v>586</v>
      </c>
      <c r="F19" t="s">
        <v>1950</v>
      </c>
      <c r="G19">
        <v>47.85</v>
      </c>
      <c r="O19">
        <v>2116</v>
      </c>
      <c r="R19" t="s">
        <v>587</v>
      </c>
      <c r="S19" t="s">
        <v>1790</v>
      </c>
      <c r="T19" t="s">
        <v>587</v>
      </c>
      <c r="U19" t="s">
        <v>587</v>
      </c>
    </row>
    <row r="20" spans="1:21" x14ac:dyDescent="0.3">
      <c r="A20" s="76">
        <v>45870</v>
      </c>
      <c r="B20" t="s">
        <v>2048</v>
      </c>
      <c r="C20" t="s">
        <v>1937</v>
      </c>
      <c r="D20" t="s">
        <v>1017</v>
      </c>
      <c r="E20" t="s">
        <v>586</v>
      </c>
      <c r="F20" t="s">
        <v>1950</v>
      </c>
      <c r="G20">
        <v>71.400000000000006</v>
      </c>
      <c r="O20">
        <v>2116</v>
      </c>
      <c r="R20" t="s">
        <v>587</v>
      </c>
      <c r="S20" t="s">
        <v>1790</v>
      </c>
      <c r="T20" t="s">
        <v>587</v>
      </c>
      <c r="U20" t="s">
        <v>587</v>
      </c>
    </row>
    <row r="21" spans="1:21" x14ac:dyDescent="0.3">
      <c r="A21" s="76">
        <v>45870</v>
      </c>
      <c r="B21" t="s">
        <v>2048</v>
      </c>
      <c r="C21" t="s">
        <v>1938</v>
      </c>
      <c r="D21" t="s">
        <v>1017</v>
      </c>
      <c r="E21" t="s">
        <v>586</v>
      </c>
      <c r="F21" t="s">
        <v>1950</v>
      </c>
      <c r="G21">
        <v>48.41</v>
      </c>
      <c r="O21">
        <v>2116</v>
      </c>
      <c r="R21" t="s">
        <v>587</v>
      </c>
      <c r="S21" t="s">
        <v>1790</v>
      </c>
      <c r="T21" t="s">
        <v>587</v>
      </c>
      <c r="U21" t="s">
        <v>587</v>
      </c>
    </row>
    <row r="22" spans="1:21" x14ac:dyDescent="0.3">
      <c r="A22" s="76">
        <v>45870</v>
      </c>
      <c r="B22" t="s">
        <v>2049</v>
      </c>
      <c r="C22" t="s">
        <v>1940</v>
      </c>
      <c r="D22" t="s">
        <v>878</v>
      </c>
      <c r="E22" t="s">
        <v>586</v>
      </c>
      <c r="F22" t="s">
        <v>587</v>
      </c>
      <c r="G22">
        <v>779495.26</v>
      </c>
      <c r="O22">
        <v>2116</v>
      </c>
      <c r="R22" t="s">
        <v>587</v>
      </c>
      <c r="S22" t="s">
        <v>1790</v>
      </c>
      <c r="T22" t="s">
        <v>587</v>
      </c>
      <c r="U22" t="s">
        <v>587</v>
      </c>
    </row>
    <row r="23" spans="1:21" x14ac:dyDescent="0.3">
      <c r="A23" s="76">
        <v>45901</v>
      </c>
      <c r="B23" t="s">
        <v>1951</v>
      </c>
      <c r="C23" t="s">
        <v>1952</v>
      </c>
      <c r="D23" t="s">
        <v>1017</v>
      </c>
      <c r="E23" t="s">
        <v>586</v>
      </c>
      <c r="F23" t="s">
        <v>1953</v>
      </c>
      <c r="G23">
        <v>0.87</v>
      </c>
      <c r="O23">
        <v>2146</v>
      </c>
      <c r="R23" t="s">
        <v>587</v>
      </c>
      <c r="S23" t="s">
        <v>1790</v>
      </c>
      <c r="T23" t="s">
        <v>587</v>
      </c>
      <c r="U23" t="s">
        <v>587</v>
      </c>
    </row>
    <row r="24" spans="1:21" x14ac:dyDescent="0.3">
      <c r="A24" s="76">
        <v>45901</v>
      </c>
      <c r="B24" t="s">
        <v>2050</v>
      </c>
      <c r="C24" t="s">
        <v>1955</v>
      </c>
      <c r="D24" t="s">
        <v>1017</v>
      </c>
      <c r="E24" t="s">
        <v>586</v>
      </c>
      <c r="F24" t="s">
        <v>2020</v>
      </c>
      <c r="G24">
        <v>150.01</v>
      </c>
      <c r="O24">
        <v>2146</v>
      </c>
      <c r="R24" t="s">
        <v>587</v>
      </c>
      <c r="S24" t="s">
        <v>1790</v>
      </c>
      <c r="T24" t="s">
        <v>587</v>
      </c>
      <c r="U24" t="s">
        <v>587</v>
      </c>
    </row>
    <row r="25" spans="1:21" x14ac:dyDescent="0.3">
      <c r="A25" s="76">
        <v>45901</v>
      </c>
      <c r="B25" t="s">
        <v>2050</v>
      </c>
      <c r="C25" t="s">
        <v>1956</v>
      </c>
      <c r="D25" t="s">
        <v>1017</v>
      </c>
      <c r="E25" t="s">
        <v>586</v>
      </c>
      <c r="F25" t="s">
        <v>2020</v>
      </c>
      <c r="G25">
        <v>330.06</v>
      </c>
      <c r="O25">
        <v>2146</v>
      </c>
      <c r="R25" t="s">
        <v>587</v>
      </c>
      <c r="S25" t="s">
        <v>1790</v>
      </c>
      <c r="T25" t="s">
        <v>587</v>
      </c>
      <c r="U25" t="s">
        <v>587</v>
      </c>
    </row>
    <row r="26" spans="1:21" x14ac:dyDescent="0.3">
      <c r="A26" s="76">
        <v>45901</v>
      </c>
      <c r="B26" t="s">
        <v>2050</v>
      </c>
      <c r="C26" t="s">
        <v>1957</v>
      </c>
      <c r="D26" t="s">
        <v>1017</v>
      </c>
      <c r="E26" t="s">
        <v>586</v>
      </c>
      <c r="F26" t="s">
        <v>2020</v>
      </c>
      <c r="G26">
        <v>75.87</v>
      </c>
      <c r="O26">
        <v>2146</v>
      </c>
      <c r="R26" t="s">
        <v>587</v>
      </c>
      <c r="S26" t="s">
        <v>1790</v>
      </c>
      <c r="T26" t="s">
        <v>587</v>
      </c>
      <c r="U26" t="s">
        <v>587</v>
      </c>
    </row>
    <row r="27" spans="1:21" x14ac:dyDescent="0.3">
      <c r="A27" s="76">
        <v>45901</v>
      </c>
      <c r="B27" t="s">
        <v>2050</v>
      </c>
      <c r="C27" t="s">
        <v>1958</v>
      </c>
      <c r="D27" t="s">
        <v>1017</v>
      </c>
      <c r="E27" t="s">
        <v>586</v>
      </c>
      <c r="F27" t="s">
        <v>2020</v>
      </c>
      <c r="G27">
        <v>56.34</v>
      </c>
      <c r="O27">
        <v>2146</v>
      </c>
      <c r="R27" t="s">
        <v>587</v>
      </c>
      <c r="S27" t="s">
        <v>1790</v>
      </c>
      <c r="T27" t="s">
        <v>587</v>
      </c>
      <c r="U27" t="s">
        <v>587</v>
      </c>
    </row>
    <row r="28" spans="1:21" x14ac:dyDescent="0.3">
      <c r="A28" s="76">
        <v>45901</v>
      </c>
      <c r="B28" t="s">
        <v>2050</v>
      </c>
      <c r="C28" t="s">
        <v>1959</v>
      </c>
      <c r="D28" t="s">
        <v>1017</v>
      </c>
      <c r="E28" t="s">
        <v>586</v>
      </c>
      <c r="F28" t="s">
        <v>2020</v>
      </c>
      <c r="G28">
        <v>126.43</v>
      </c>
      <c r="O28">
        <v>2146</v>
      </c>
      <c r="R28" t="s">
        <v>587</v>
      </c>
      <c r="S28" t="s">
        <v>1790</v>
      </c>
      <c r="T28" t="s">
        <v>587</v>
      </c>
      <c r="U28" t="s">
        <v>587</v>
      </c>
    </row>
    <row r="29" spans="1:21" x14ac:dyDescent="0.3">
      <c r="A29" s="76">
        <v>45901</v>
      </c>
      <c r="B29" t="s">
        <v>2050</v>
      </c>
      <c r="C29" t="s">
        <v>1960</v>
      </c>
      <c r="D29" t="s">
        <v>1017</v>
      </c>
      <c r="E29" t="s">
        <v>586</v>
      </c>
      <c r="F29" t="s">
        <v>2020</v>
      </c>
      <c r="G29">
        <v>69.5</v>
      </c>
      <c r="O29">
        <v>2146</v>
      </c>
      <c r="R29" t="s">
        <v>587</v>
      </c>
      <c r="S29" t="s">
        <v>1790</v>
      </c>
      <c r="T29" t="s">
        <v>587</v>
      </c>
      <c r="U29" t="s">
        <v>587</v>
      </c>
    </row>
    <row r="30" spans="1:21" x14ac:dyDescent="0.3">
      <c r="A30" s="76">
        <v>45901</v>
      </c>
      <c r="B30" t="s">
        <v>2050</v>
      </c>
      <c r="C30" t="s">
        <v>1961</v>
      </c>
      <c r="D30" t="s">
        <v>1017</v>
      </c>
      <c r="E30" t="s">
        <v>586</v>
      </c>
      <c r="F30" t="s">
        <v>2020</v>
      </c>
      <c r="G30">
        <v>108.55</v>
      </c>
      <c r="O30">
        <v>2146</v>
      </c>
      <c r="R30" t="s">
        <v>587</v>
      </c>
      <c r="S30" t="s">
        <v>1790</v>
      </c>
      <c r="T30" t="s">
        <v>587</v>
      </c>
      <c r="U30" t="s">
        <v>587</v>
      </c>
    </row>
    <row r="31" spans="1:21" x14ac:dyDescent="0.3">
      <c r="A31" s="76">
        <v>45901</v>
      </c>
      <c r="B31" t="s">
        <v>2050</v>
      </c>
      <c r="C31" t="s">
        <v>1962</v>
      </c>
      <c r="D31" t="s">
        <v>1017</v>
      </c>
      <c r="E31" t="s">
        <v>586</v>
      </c>
      <c r="F31" t="s">
        <v>2020</v>
      </c>
      <c r="G31">
        <v>127.07</v>
      </c>
      <c r="O31">
        <v>2146</v>
      </c>
      <c r="R31" t="s">
        <v>587</v>
      </c>
      <c r="S31" t="s">
        <v>1790</v>
      </c>
      <c r="T31" t="s">
        <v>587</v>
      </c>
      <c r="U31" t="s">
        <v>587</v>
      </c>
    </row>
    <row r="32" spans="1:21" x14ac:dyDescent="0.3">
      <c r="A32" s="76">
        <v>45901</v>
      </c>
      <c r="B32" t="s">
        <v>2050</v>
      </c>
      <c r="C32" t="s">
        <v>1963</v>
      </c>
      <c r="D32" t="s">
        <v>1017</v>
      </c>
      <c r="E32" t="s">
        <v>586</v>
      </c>
      <c r="F32" t="s">
        <v>2020</v>
      </c>
      <c r="G32">
        <v>55.39</v>
      </c>
      <c r="O32">
        <v>2150</v>
      </c>
      <c r="R32" t="s">
        <v>587</v>
      </c>
      <c r="S32" t="s">
        <v>1790</v>
      </c>
      <c r="T32" t="s">
        <v>587</v>
      </c>
      <c r="U32" t="s">
        <v>587</v>
      </c>
    </row>
    <row r="33" spans="1:21" x14ac:dyDescent="0.3">
      <c r="A33" s="76">
        <v>45901</v>
      </c>
      <c r="B33" t="s">
        <v>2051</v>
      </c>
      <c r="C33" t="s">
        <v>1965</v>
      </c>
      <c r="D33" t="s">
        <v>1017</v>
      </c>
      <c r="E33" t="s">
        <v>586</v>
      </c>
      <c r="F33" t="s">
        <v>2021</v>
      </c>
      <c r="G33">
        <v>0.56999999999999995</v>
      </c>
      <c r="O33">
        <v>2146</v>
      </c>
      <c r="R33" t="s">
        <v>587</v>
      </c>
      <c r="S33" t="s">
        <v>1790</v>
      </c>
      <c r="T33" t="s">
        <v>587</v>
      </c>
      <c r="U33" t="s">
        <v>587</v>
      </c>
    </row>
    <row r="34" spans="1:21" x14ac:dyDescent="0.3">
      <c r="A34" s="76">
        <v>45901</v>
      </c>
      <c r="B34" t="s">
        <v>2051</v>
      </c>
      <c r="C34" t="s">
        <v>1966</v>
      </c>
      <c r="D34" t="s">
        <v>1017</v>
      </c>
      <c r="E34" t="s">
        <v>586</v>
      </c>
      <c r="F34" t="s">
        <v>587</v>
      </c>
      <c r="G34">
        <v>0.56999999999999995</v>
      </c>
      <c r="O34">
        <v>2150</v>
      </c>
      <c r="R34" t="s">
        <v>587</v>
      </c>
      <c r="S34" t="s">
        <v>1790</v>
      </c>
      <c r="T34" t="s">
        <v>587</v>
      </c>
      <c r="U34" t="s">
        <v>587</v>
      </c>
    </row>
    <row r="35" spans="1:21" x14ac:dyDescent="0.3">
      <c r="A35" s="76">
        <v>45901</v>
      </c>
      <c r="B35" t="s">
        <v>1967</v>
      </c>
      <c r="C35" t="s">
        <v>1968</v>
      </c>
      <c r="D35" t="s">
        <v>1017</v>
      </c>
      <c r="E35" t="s">
        <v>586</v>
      </c>
      <c r="F35" t="s">
        <v>2021</v>
      </c>
      <c r="G35">
        <v>0.35</v>
      </c>
      <c r="O35">
        <v>2146</v>
      </c>
      <c r="R35" t="s">
        <v>587</v>
      </c>
      <c r="S35" t="s">
        <v>1790</v>
      </c>
      <c r="T35" t="s">
        <v>587</v>
      </c>
      <c r="U35" t="s">
        <v>587</v>
      </c>
    </row>
    <row r="36" spans="1:21" x14ac:dyDescent="0.3">
      <c r="A36" s="76">
        <v>45901</v>
      </c>
      <c r="B36" t="s">
        <v>1967</v>
      </c>
      <c r="C36" t="s">
        <v>1969</v>
      </c>
      <c r="D36" t="s">
        <v>1017</v>
      </c>
      <c r="E36" t="s">
        <v>586</v>
      </c>
      <c r="F36" t="s">
        <v>2021</v>
      </c>
      <c r="G36">
        <v>56.35</v>
      </c>
      <c r="O36">
        <v>2146</v>
      </c>
      <c r="R36" t="s">
        <v>587</v>
      </c>
      <c r="S36" t="s">
        <v>1790</v>
      </c>
      <c r="T36" t="s">
        <v>587</v>
      </c>
      <c r="U36" t="s">
        <v>587</v>
      </c>
    </row>
    <row r="37" spans="1:21" x14ac:dyDescent="0.3">
      <c r="A37" s="76">
        <v>45901</v>
      </c>
      <c r="B37" t="s">
        <v>1967</v>
      </c>
      <c r="C37" t="s">
        <v>1970</v>
      </c>
      <c r="D37" t="s">
        <v>1017</v>
      </c>
      <c r="E37" t="s">
        <v>586</v>
      </c>
      <c r="F37" t="s">
        <v>2021</v>
      </c>
      <c r="G37">
        <v>64.77</v>
      </c>
      <c r="O37">
        <v>2146</v>
      </c>
      <c r="R37" t="s">
        <v>587</v>
      </c>
      <c r="S37" t="s">
        <v>1790</v>
      </c>
      <c r="T37" t="s">
        <v>587</v>
      </c>
      <c r="U37" t="s">
        <v>587</v>
      </c>
    </row>
    <row r="38" spans="1:21" x14ac:dyDescent="0.3">
      <c r="A38" s="76">
        <v>45901</v>
      </c>
      <c r="B38" t="s">
        <v>1967</v>
      </c>
      <c r="C38" t="s">
        <v>1971</v>
      </c>
      <c r="D38" t="s">
        <v>1017</v>
      </c>
      <c r="E38" t="s">
        <v>586</v>
      </c>
      <c r="F38" t="s">
        <v>2021</v>
      </c>
      <c r="G38">
        <v>0.17</v>
      </c>
      <c r="O38">
        <v>2146</v>
      </c>
      <c r="R38" t="s">
        <v>587</v>
      </c>
      <c r="S38" t="s">
        <v>1790</v>
      </c>
      <c r="T38" t="s">
        <v>587</v>
      </c>
      <c r="U38" t="s">
        <v>587</v>
      </c>
    </row>
    <row r="39" spans="1:21" x14ac:dyDescent="0.3">
      <c r="A39" s="76">
        <v>45901</v>
      </c>
      <c r="B39" t="s">
        <v>1967</v>
      </c>
      <c r="C39" t="s">
        <v>1972</v>
      </c>
      <c r="D39" t="s">
        <v>1017</v>
      </c>
      <c r="E39" t="s">
        <v>586</v>
      </c>
      <c r="F39" t="s">
        <v>587</v>
      </c>
      <c r="G39">
        <v>0.35</v>
      </c>
      <c r="O39">
        <v>2150</v>
      </c>
      <c r="R39" t="s">
        <v>587</v>
      </c>
      <c r="S39" t="s">
        <v>1790</v>
      </c>
      <c r="T39" t="s">
        <v>587</v>
      </c>
      <c r="U39" t="s">
        <v>587</v>
      </c>
    </row>
    <row r="40" spans="1:21" x14ac:dyDescent="0.3">
      <c r="A40" s="76">
        <v>45901</v>
      </c>
      <c r="B40" t="s">
        <v>1967</v>
      </c>
      <c r="C40" t="s">
        <v>1973</v>
      </c>
      <c r="D40" t="s">
        <v>1017</v>
      </c>
      <c r="E40" t="s">
        <v>586</v>
      </c>
      <c r="F40" t="s">
        <v>587</v>
      </c>
      <c r="G40">
        <v>56.35</v>
      </c>
      <c r="O40">
        <v>2150</v>
      </c>
      <c r="R40" t="s">
        <v>587</v>
      </c>
      <c r="S40" t="s">
        <v>1790</v>
      </c>
      <c r="T40" t="s">
        <v>587</v>
      </c>
      <c r="U40" t="s">
        <v>587</v>
      </c>
    </row>
    <row r="41" spans="1:21" x14ac:dyDescent="0.3">
      <c r="A41" s="76">
        <v>45901</v>
      </c>
      <c r="B41" t="s">
        <v>1967</v>
      </c>
      <c r="C41" t="s">
        <v>1974</v>
      </c>
      <c r="D41" t="s">
        <v>1017</v>
      </c>
      <c r="E41" t="s">
        <v>586</v>
      </c>
      <c r="F41" t="s">
        <v>587</v>
      </c>
      <c r="G41">
        <v>64.77</v>
      </c>
      <c r="O41">
        <v>2150</v>
      </c>
      <c r="R41" t="s">
        <v>587</v>
      </c>
      <c r="S41" t="s">
        <v>1790</v>
      </c>
      <c r="T41" t="s">
        <v>587</v>
      </c>
      <c r="U41" t="s">
        <v>587</v>
      </c>
    </row>
    <row r="42" spans="1:21" x14ac:dyDescent="0.3">
      <c r="A42" s="76">
        <v>45901</v>
      </c>
      <c r="B42" t="s">
        <v>1967</v>
      </c>
      <c r="C42" t="s">
        <v>1975</v>
      </c>
      <c r="D42" t="s">
        <v>1017</v>
      </c>
      <c r="E42" t="s">
        <v>586</v>
      </c>
      <c r="F42" t="s">
        <v>587</v>
      </c>
      <c r="G42">
        <v>0.17</v>
      </c>
      <c r="O42">
        <v>2150</v>
      </c>
      <c r="R42" t="s">
        <v>587</v>
      </c>
      <c r="S42" t="s">
        <v>1790</v>
      </c>
      <c r="T42" t="s">
        <v>587</v>
      </c>
      <c r="U42" t="s">
        <v>587</v>
      </c>
    </row>
    <row r="43" spans="1:21" x14ac:dyDescent="0.3">
      <c r="A43" s="76">
        <v>45901</v>
      </c>
      <c r="B43" t="s">
        <v>1976</v>
      </c>
      <c r="C43" t="s">
        <v>1977</v>
      </c>
      <c r="D43" t="s">
        <v>1017</v>
      </c>
      <c r="E43" t="s">
        <v>586</v>
      </c>
      <c r="F43" t="s">
        <v>2021</v>
      </c>
      <c r="G43">
        <v>5.85</v>
      </c>
      <c r="O43">
        <v>2146</v>
      </c>
      <c r="R43" t="s">
        <v>587</v>
      </c>
      <c r="S43" t="s">
        <v>1790</v>
      </c>
      <c r="T43" t="s">
        <v>587</v>
      </c>
      <c r="U43" t="s">
        <v>587</v>
      </c>
    </row>
    <row r="44" spans="1:21" x14ac:dyDescent="0.3">
      <c r="A44" s="76">
        <v>45901</v>
      </c>
      <c r="B44" t="s">
        <v>1976</v>
      </c>
      <c r="C44" t="s">
        <v>1978</v>
      </c>
      <c r="D44" t="s">
        <v>1017</v>
      </c>
      <c r="E44" t="s">
        <v>586</v>
      </c>
      <c r="F44" t="s">
        <v>2021</v>
      </c>
      <c r="G44">
        <v>27.49</v>
      </c>
      <c r="O44">
        <v>2146</v>
      </c>
      <c r="R44" t="s">
        <v>587</v>
      </c>
      <c r="S44" t="s">
        <v>1790</v>
      </c>
      <c r="T44" t="s">
        <v>587</v>
      </c>
      <c r="U44" t="s">
        <v>587</v>
      </c>
    </row>
    <row r="45" spans="1:21" x14ac:dyDescent="0.3">
      <c r="A45" s="76">
        <v>45901</v>
      </c>
      <c r="B45" t="s">
        <v>1976</v>
      </c>
      <c r="C45" t="s">
        <v>1979</v>
      </c>
      <c r="D45" t="s">
        <v>1017</v>
      </c>
      <c r="E45" t="s">
        <v>586</v>
      </c>
      <c r="F45" t="s">
        <v>587</v>
      </c>
      <c r="G45">
        <v>5.85</v>
      </c>
      <c r="O45">
        <v>2150</v>
      </c>
      <c r="R45" t="s">
        <v>587</v>
      </c>
      <c r="S45" t="s">
        <v>1790</v>
      </c>
      <c r="T45" t="s">
        <v>587</v>
      </c>
      <c r="U45" t="s">
        <v>587</v>
      </c>
    </row>
    <row r="46" spans="1:21" x14ac:dyDescent="0.3">
      <c r="A46" s="76">
        <v>45901</v>
      </c>
      <c r="B46" t="s">
        <v>1976</v>
      </c>
      <c r="C46" t="s">
        <v>1980</v>
      </c>
      <c r="D46" t="s">
        <v>1017</v>
      </c>
      <c r="E46" t="s">
        <v>586</v>
      </c>
      <c r="F46" t="s">
        <v>587</v>
      </c>
      <c r="G46">
        <v>27.49</v>
      </c>
      <c r="O46">
        <v>2150</v>
      </c>
      <c r="R46" t="s">
        <v>587</v>
      </c>
      <c r="S46" t="s">
        <v>1790</v>
      </c>
      <c r="T46" t="s">
        <v>587</v>
      </c>
      <c r="U46" t="s">
        <v>587</v>
      </c>
    </row>
    <row r="47" spans="1:21" x14ac:dyDescent="0.3">
      <c r="A47" s="76">
        <v>45901</v>
      </c>
      <c r="B47" t="s">
        <v>1981</v>
      </c>
      <c r="C47" t="s">
        <v>1982</v>
      </c>
      <c r="D47" t="s">
        <v>1017</v>
      </c>
      <c r="E47" t="s">
        <v>586</v>
      </c>
      <c r="F47" t="s">
        <v>1953</v>
      </c>
      <c r="G47">
        <v>59.42</v>
      </c>
      <c r="O47">
        <v>2146</v>
      </c>
      <c r="R47" t="s">
        <v>587</v>
      </c>
      <c r="S47" t="s">
        <v>1790</v>
      </c>
      <c r="T47" t="s">
        <v>587</v>
      </c>
      <c r="U47" t="s">
        <v>587</v>
      </c>
    </row>
    <row r="48" spans="1:21" x14ac:dyDescent="0.3">
      <c r="A48" s="76">
        <v>45901</v>
      </c>
      <c r="B48" t="s">
        <v>1981</v>
      </c>
      <c r="C48" t="s">
        <v>1983</v>
      </c>
      <c r="D48" t="s">
        <v>1017</v>
      </c>
      <c r="E48" t="s">
        <v>586</v>
      </c>
      <c r="F48" t="s">
        <v>1953</v>
      </c>
      <c r="G48">
        <v>56.2</v>
      </c>
      <c r="O48">
        <v>2146</v>
      </c>
      <c r="R48" t="s">
        <v>587</v>
      </c>
      <c r="S48" t="s">
        <v>1790</v>
      </c>
      <c r="T48" t="s">
        <v>587</v>
      </c>
      <c r="U48" t="s">
        <v>587</v>
      </c>
    </row>
    <row r="49" spans="1:21" x14ac:dyDescent="0.3">
      <c r="A49" s="76">
        <v>45901</v>
      </c>
      <c r="B49" t="s">
        <v>1981</v>
      </c>
      <c r="C49" t="s">
        <v>1984</v>
      </c>
      <c r="D49" t="s">
        <v>1017</v>
      </c>
      <c r="E49" t="s">
        <v>586</v>
      </c>
      <c r="F49" t="s">
        <v>1953</v>
      </c>
      <c r="G49">
        <v>130.63999999999999</v>
      </c>
      <c r="O49">
        <v>2146</v>
      </c>
      <c r="R49" t="s">
        <v>587</v>
      </c>
      <c r="S49" t="s">
        <v>1790</v>
      </c>
      <c r="T49" t="s">
        <v>587</v>
      </c>
      <c r="U49" t="s">
        <v>587</v>
      </c>
    </row>
    <row r="50" spans="1:21" x14ac:dyDescent="0.3">
      <c r="A50" s="76">
        <v>45901</v>
      </c>
      <c r="B50" t="s">
        <v>1981</v>
      </c>
      <c r="C50" t="s">
        <v>1985</v>
      </c>
      <c r="D50" t="s">
        <v>1017</v>
      </c>
      <c r="E50" t="s">
        <v>586</v>
      </c>
      <c r="F50" t="s">
        <v>1953</v>
      </c>
      <c r="G50">
        <v>85.48</v>
      </c>
      <c r="O50">
        <v>2146</v>
      </c>
      <c r="R50" t="s">
        <v>587</v>
      </c>
      <c r="S50" t="s">
        <v>1790</v>
      </c>
      <c r="T50" t="s">
        <v>587</v>
      </c>
      <c r="U50" t="s">
        <v>587</v>
      </c>
    </row>
    <row r="51" spans="1:21" x14ac:dyDescent="0.3">
      <c r="A51" s="76">
        <v>45901</v>
      </c>
      <c r="B51" t="s">
        <v>1981</v>
      </c>
      <c r="C51" t="s">
        <v>1986</v>
      </c>
      <c r="D51" t="s">
        <v>1017</v>
      </c>
      <c r="E51" t="s">
        <v>586</v>
      </c>
      <c r="F51" t="s">
        <v>587</v>
      </c>
      <c r="G51">
        <v>59.42</v>
      </c>
      <c r="O51">
        <v>2150</v>
      </c>
      <c r="R51" t="s">
        <v>587</v>
      </c>
      <c r="S51" t="s">
        <v>1790</v>
      </c>
      <c r="T51" t="s">
        <v>587</v>
      </c>
      <c r="U51" t="s">
        <v>587</v>
      </c>
    </row>
    <row r="52" spans="1:21" x14ac:dyDescent="0.3">
      <c r="A52" s="76">
        <v>45901</v>
      </c>
      <c r="B52" t="s">
        <v>1981</v>
      </c>
      <c r="C52" t="s">
        <v>1987</v>
      </c>
      <c r="D52" t="s">
        <v>1017</v>
      </c>
      <c r="E52" t="s">
        <v>586</v>
      </c>
      <c r="F52" t="s">
        <v>587</v>
      </c>
      <c r="G52">
        <v>56.2</v>
      </c>
      <c r="O52">
        <v>2150</v>
      </c>
      <c r="R52" t="s">
        <v>587</v>
      </c>
      <c r="S52" t="s">
        <v>1790</v>
      </c>
      <c r="T52" t="s">
        <v>587</v>
      </c>
      <c r="U52" t="s">
        <v>587</v>
      </c>
    </row>
    <row r="53" spans="1:21" x14ac:dyDescent="0.3">
      <c r="A53" s="76">
        <v>45901</v>
      </c>
      <c r="B53" t="s">
        <v>1981</v>
      </c>
      <c r="C53" t="s">
        <v>1988</v>
      </c>
      <c r="D53" t="s">
        <v>1017</v>
      </c>
      <c r="E53" t="s">
        <v>586</v>
      </c>
      <c r="F53" t="s">
        <v>587</v>
      </c>
      <c r="G53">
        <v>130.63999999999999</v>
      </c>
      <c r="O53">
        <v>2150</v>
      </c>
      <c r="R53" t="s">
        <v>587</v>
      </c>
      <c r="S53" t="s">
        <v>1790</v>
      </c>
      <c r="T53" t="s">
        <v>587</v>
      </c>
      <c r="U53" t="s">
        <v>587</v>
      </c>
    </row>
    <row r="54" spans="1:21" x14ac:dyDescent="0.3">
      <c r="A54" s="76">
        <v>45901</v>
      </c>
      <c r="B54" t="s">
        <v>1981</v>
      </c>
      <c r="C54" t="s">
        <v>1989</v>
      </c>
      <c r="D54" t="s">
        <v>1017</v>
      </c>
      <c r="E54" t="s">
        <v>586</v>
      </c>
      <c r="F54" t="s">
        <v>587</v>
      </c>
      <c r="G54">
        <v>85.48</v>
      </c>
      <c r="O54">
        <v>2150</v>
      </c>
      <c r="R54" t="s">
        <v>587</v>
      </c>
      <c r="S54" t="s">
        <v>1790</v>
      </c>
      <c r="T54" t="s">
        <v>587</v>
      </c>
      <c r="U54" t="s">
        <v>587</v>
      </c>
    </row>
    <row r="55" spans="1:21" x14ac:dyDescent="0.3">
      <c r="A55" s="76">
        <v>45901</v>
      </c>
      <c r="B55" t="s">
        <v>1990</v>
      </c>
      <c r="C55" t="s">
        <v>1991</v>
      </c>
      <c r="D55" t="s">
        <v>1017</v>
      </c>
      <c r="E55" t="s">
        <v>586</v>
      </c>
      <c r="F55" t="s">
        <v>1953</v>
      </c>
      <c r="G55">
        <v>46.84</v>
      </c>
      <c r="O55">
        <v>2146</v>
      </c>
      <c r="R55" t="s">
        <v>587</v>
      </c>
      <c r="S55" t="s">
        <v>1790</v>
      </c>
      <c r="T55" t="s">
        <v>587</v>
      </c>
      <c r="U55" t="s">
        <v>587</v>
      </c>
    </row>
    <row r="56" spans="1:21" x14ac:dyDescent="0.3">
      <c r="A56" s="76">
        <v>45901</v>
      </c>
      <c r="B56" t="s">
        <v>1990</v>
      </c>
      <c r="C56" t="s">
        <v>1992</v>
      </c>
      <c r="D56" t="s">
        <v>1017</v>
      </c>
      <c r="E56" t="s">
        <v>586</v>
      </c>
      <c r="F56" t="s">
        <v>1953</v>
      </c>
      <c r="G56">
        <v>267.92</v>
      </c>
      <c r="O56">
        <v>2146</v>
      </c>
      <c r="R56" t="s">
        <v>587</v>
      </c>
      <c r="S56" t="s">
        <v>1790</v>
      </c>
      <c r="T56" t="s">
        <v>587</v>
      </c>
      <c r="U56" t="s">
        <v>587</v>
      </c>
    </row>
    <row r="57" spans="1:21" x14ac:dyDescent="0.3">
      <c r="A57" s="76">
        <v>45901</v>
      </c>
      <c r="B57" t="s">
        <v>1990</v>
      </c>
      <c r="C57" t="s">
        <v>1993</v>
      </c>
      <c r="D57" t="s">
        <v>1017</v>
      </c>
      <c r="E57" t="s">
        <v>586</v>
      </c>
      <c r="F57" t="s">
        <v>1953</v>
      </c>
      <c r="G57">
        <v>107.78</v>
      </c>
      <c r="O57">
        <v>2146</v>
      </c>
      <c r="R57" t="s">
        <v>587</v>
      </c>
      <c r="S57" t="s">
        <v>1790</v>
      </c>
      <c r="T57" t="s">
        <v>587</v>
      </c>
      <c r="U57" t="s">
        <v>587</v>
      </c>
    </row>
    <row r="58" spans="1:21" x14ac:dyDescent="0.3">
      <c r="A58" s="76">
        <v>45901</v>
      </c>
      <c r="B58" t="s">
        <v>1990</v>
      </c>
      <c r="C58" t="s">
        <v>1994</v>
      </c>
      <c r="D58" t="s">
        <v>1017</v>
      </c>
      <c r="E58" t="s">
        <v>586</v>
      </c>
      <c r="F58" t="s">
        <v>1953</v>
      </c>
      <c r="G58">
        <v>204.99</v>
      </c>
      <c r="O58">
        <v>2146</v>
      </c>
      <c r="R58" t="s">
        <v>587</v>
      </c>
      <c r="S58" t="s">
        <v>1790</v>
      </c>
      <c r="T58" t="s">
        <v>587</v>
      </c>
      <c r="U58" t="s">
        <v>587</v>
      </c>
    </row>
    <row r="59" spans="1:21" x14ac:dyDescent="0.3">
      <c r="A59" s="76">
        <v>45901</v>
      </c>
      <c r="B59" t="s">
        <v>1990</v>
      </c>
      <c r="C59" t="s">
        <v>1995</v>
      </c>
      <c r="D59" t="s">
        <v>1017</v>
      </c>
      <c r="E59" t="s">
        <v>586</v>
      </c>
      <c r="F59" t="s">
        <v>1953</v>
      </c>
      <c r="G59">
        <v>151.46</v>
      </c>
      <c r="O59">
        <v>2146</v>
      </c>
      <c r="R59" t="s">
        <v>587</v>
      </c>
      <c r="S59" t="s">
        <v>1790</v>
      </c>
      <c r="T59" t="s">
        <v>587</v>
      </c>
      <c r="U59" t="s">
        <v>587</v>
      </c>
    </row>
    <row r="60" spans="1:21" x14ac:dyDescent="0.3">
      <c r="A60" s="76">
        <v>45901</v>
      </c>
      <c r="B60" t="s">
        <v>1990</v>
      </c>
      <c r="C60" t="s">
        <v>1996</v>
      </c>
      <c r="D60" t="s">
        <v>1017</v>
      </c>
      <c r="E60" t="s">
        <v>586</v>
      </c>
      <c r="F60" t="s">
        <v>587</v>
      </c>
      <c r="G60">
        <v>267.92</v>
      </c>
      <c r="O60">
        <v>2150</v>
      </c>
      <c r="R60" t="s">
        <v>587</v>
      </c>
      <c r="S60" t="s">
        <v>1790</v>
      </c>
      <c r="T60" t="s">
        <v>587</v>
      </c>
      <c r="U60" t="s">
        <v>587</v>
      </c>
    </row>
    <row r="61" spans="1:21" x14ac:dyDescent="0.3">
      <c r="A61" s="76">
        <v>45901</v>
      </c>
      <c r="B61" t="s">
        <v>1990</v>
      </c>
      <c r="C61" t="s">
        <v>1997</v>
      </c>
      <c r="D61" t="s">
        <v>1017</v>
      </c>
      <c r="E61" t="s">
        <v>586</v>
      </c>
      <c r="F61" t="s">
        <v>587</v>
      </c>
      <c r="G61">
        <v>107.78</v>
      </c>
      <c r="O61">
        <v>2150</v>
      </c>
      <c r="R61" t="s">
        <v>587</v>
      </c>
      <c r="S61" t="s">
        <v>1790</v>
      </c>
      <c r="T61" t="s">
        <v>587</v>
      </c>
      <c r="U61" t="s">
        <v>587</v>
      </c>
    </row>
    <row r="62" spans="1:21" x14ac:dyDescent="0.3">
      <c r="A62" s="76">
        <v>45901</v>
      </c>
      <c r="B62" t="s">
        <v>1990</v>
      </c>
      <c r="C62" t="s">
        <v>1998</v>
      </c>
      <c r="D62" t="s">
        <v>1017</v>
      </c>
      <c r="E62" t="s">
        <v>586</v>
      </c>
      <c r="F62" t="s">
        <v>587</v>
      </c>
      <c r="G62">
        <v>204.99</v>
      </c>
      <c r="O62">
        <v>2150</v>
      </c>
      <c r="R62" t="s">
        <v>587</v>
      </c>
      <c r="S62" t="s">
        <v>1790</v>
      </c>
      <c r="T62" t="s">
        <v>587</v>
      </c>
      <c r="U62" t="s">
        <v>587</v>
      </c>
    </row>
    <row r="63" spans="1:21" x14ac:dyDescent="0.3">
      <c r="A63" s="76">
        <v>45901</v>
      </c>
      <c r="B63" t="s">
        <v>1990</v>
      </c>
      <c r="C63" t="s">
        <v>1999</v>
      </c>
      <c r="D63" t="s">
        <v>1017</v>
      </c>
      <c r="E63" t="s">
        <v>586</v>
      </c>
      <c r="F63" t="s">
        <v>587</v>
      </c>
      <c r="G63">
        <v>151.46</v>
      </c>
      <c r="O63">
        <v>2150</v>
      </c>
      <c r="R63" t="s">
        <v>587</v>
      </c>
      <c r="S63" t="s">
        <v>1790</v>
      </c>
      <c r="T63" t="s">
        <v>587</v>
      </c>
      <c r="U63" t="s">
        <v>587</v>
      </c>
    </row>
    <row r="64" spans="1:21" x14ac:dyDescent="0.3">
      <c r="A64" s="76">
        <v>45901</v>
      </c>
      <c r="B64" t="s">
        <v>2000</v>
      </c>
      <c r="C64" t="s">
        <v>2001</v>
      </c>
      <c r="D64" t="s">
        <v>1017</v>
      </c>
      <c r="E64" t="s">
        <v>586</v>
      </c>
      <c r="F64" t="s">
        <v>1953</v>
      </c>
      <c r="G64">
        <v>44.32</v>
      </c>
      <c r="O64">
        <v>2146</v>
      </c>
      <c r="R64" t="s">
        <v>587</v>
      </c>
      <c r="S64" t="s">
        <v>1790</v>
      </c>
      <c r="T64" t="s">
        <v>587</v>
      </c>
      <c r="U64" t="s">
        <v>587</v>
      </c>
    </row>
    <row r="65" spans="1:21" x14ac:dyDescent="0.3">
      <c r="A65" s="76">
        <v>45901</v>
      </c>
      <c r="B65" t="s">
        <v>2000</v>
      </c>
      <c r="C65" t="s">
        <v>2002</v>
      </c>
      <c r="D65" t="s">
        <v>1017</v>
      </c>
      <c r="E65" t="s">
        <v>586</v>
      </c>
      <c r="F65" t="s">
        <v>1953</v>
      </c>
      <c r="G65">
        <v>129.47999999999999</v>
      </c>
      <c r="O65">
        <v>2146</v>
      </c>
      <c r="R65" t="s">
        <v>587</v>
      </c>
      <c r="S65" t="s">
        <v>1790</v>
      </c>
      <c r="T65" t="s">
        <v>587</v>
      </c>
      <c r="U65" t="s">
        <v>587</v>
      </c>
    </row>
    <row r="66" spans="1:21" x14ac:dyDescent="0.3">
      <c r="A66" s="76">
        <v>45901</v>
      </c>
      <c r="B66" t="s">
        <v>2000</v>
      </c>
      <c r="C66" t="s">
        <v>2003</v>
      </c>
      <c r="D66" t="s">
        <v>1017</v>
      </c>
      <c r="E66" t="s">
        <v>586</v>
      </c>
      <c r="F66" t="s">
        <v>1953</v>
      </c>
      <c r="G66">
        <v>210.71</v>
      </c>
      <c r="O66">
        <v>2146</v>
      </c>
      <c r="R66" t="s">
        <v>587</v>
      </c>
      <c r="S66" t="s">
        <v>1790</v>
      </c>
      <c r="T66" t="s">
        <v>587</v>
      </c>
      <c r="U66" t="s">
        <v>587</v>
      </c>
    </row>
    <row r="67" spans="1:21" x14ac:dyDescent="0.3">
      <c r="A67" s="76">
        <v>45901</v>
      </c>
      <c r="B67" t="s">
        <v>2000</v>
      </c>
      <c r="C67" t="s">
        <v>2004</v>
      </c>
      <c r="D67" t="s">
        <v>1017</v>
      </c>
      <c r="E67" t="s">
        <v>586</v>
      </c>
      <c r="F67" t="s">
        <v>1953</v>
      </c>
      <c r="G67">
        <v>39.03</v>
      </c>
      <c r="O67">
        <v>2146</v>
      </c>
      <c r="R67" t="s">
        <v>587</v>
      </c>
      <c r="S67" t="s">
        <v>1790</v>
      </c>
      <c r="T67" t="s">
        <v>587</v>
      </c>
      <c r="U67" t="s">
        <v>587</v>
      </c>
    </row>
    <row r="68" spans="1:21" x14ac:dyDescent="0.3">
      <c r="A68" s="76">
        <v>45901</v>
      </c>
      <c r="B68" t="s">
        <v>2000</v>
      </c>
      <c r="C68" t="s">
        <v>2005</v>
      </c>
      <c r="D68" t="s">
        <v>1017</v>
      </c>
      <c r="E68" t="s">
        <v>586</v>
      </c>
      <c r="F68" t="s">
        <v>1953</v>
      </c>
      <c r="G68">
        <v>63.58</v>
      </c>
      <c r="O68">
        <v>2146</v>
      </c>
      <c r="R68" t="s">
        <v>587</v>
      </c>
      <c r="S68" t="s">
        <v>1790</v>
      </c>
      <c r="T68" t="s">
        <v>587</v>
      </c>
      <c r="U68" t="s">
        <v>587</v>
      </c>
    </row>
    <row r="69" spans="1:21" x14ac:dyDescent="0.3">
      <c r="A69" s="76">
        <v>45901</v>
      </c>
      <c r="B69" t="s">
        <v>2000</v>
      </c>
      <c r="C69" t="s">
        <v>2006</v>
      </c>
      <c r="D69" t="s">
        <v>1017</v>
      </c>
      <c r="E69" t="s">
        <v>586</v>
      </c>
      <c r="F69" t="s">
        <v>587</v>
      </c>
      <c r="G69">
        <v>44.32</v>
      </c>
      <c r="O69">
        <v>2150</v>
      </c>
      <c r="R69" t="s">
        <v>587</v>
      </c>
      <c r="S69" t="s">
        <v>1790</v>
      </c>
      <c r="T69" t="s">
        <v>587</v>
      </c>
      <c r="U69" t="s">
        <v>587</v>
      </c>
    </row>
    <row r="70" spans="1:21" x14ac:dyDescent="0.3">
      <c r="A70" s="76">
        <v>45901</v>
      </c>
      <c r="B70" t="s">
        <v>2000</v>
      </c>
      <c r="C70" t="s">
        <v>2007</v>
      </c>
      <c r="D70" t="s">
        <v>1017</v>
      </c>
      <c r="E70" t="s">
        <v>586</v>
      </c>
      <c r="F70" t="s">
        <v>587</v>
      </c>
      <c r="G70">
        <v>129.47999999999999</v>
      </c>
      <c r="O70">
        <v>2150</v>
      </c>
      <c r="R70" t="s">
        <v>587</v>
      </c>
      <c r="S70" t="s">
        <v>1790</v>
      </c>
      <c r="T70" t="s">
        <v>587</v>
      </c>
      <c r="U70" t="s">
        <v>587</v>
      </c>
    </row>
    <row r="71" spans="1:21" x14ac:dyDescent="0.3">
      <c r="A71" s="76">
        <v>45901</v>
      </c>
      <c r="B71" t="s">
        <v>2000</v>
      </c>
      <c r="C71" t="s">
        <v>2008</v>
      </c>
      <c r="D71" t="s">
        <v>1017</v>
      </c>
      <c r="E71" t="s">
        <v>586</v>
      </c>
      <c r="F71" t="s">
        <v>587</v>
      </c>
      <c r="G71">
        <v>210.71</v>
      </c>
      <c r="O71">
        <v>2150</v>
      </c>
      <c r="R71" t="s">
        <v>587</v>
      </c>
      <c r="S71" t="s">
        <v>1790</v>
      </c>
      <c r="T71" t="s">
        <v>587</v>
      </c>
      <c r="U71" t="s">
        <v>587</v>
      </c>
    </row>
    <row r="72" spans="1:21" x14ac:dyDescent="0.3">
      <c r="A72" s="76">
        <v>45901</v>
      </c>
      <c r="B72" t="s">
        <v>2000</v>
      </c>
      <c r="C72" t="s">
        <v>2009</v>
      </c>
      <c r="D72" t="s">
        <v>1017</v>
      </c>
      <c r="E72" t="s">
        <v>586</v>
      </c>
      <c r="F72" t="s">
        <v>587</v>
      </c>
      <c r="G72">
        <v>39.03</v>
      </c>
      <c r="O72">
        <v>2150</v>
      </c>
      <c r="R72" t="s">
        <v>587</v>
      </c>
      <c r="S72" t="s">
        <v>1790</v>
      </c>
      <c r="T72" t="s">
        <v>587</v>
      </c>
      <c r="U72" t="s">
        <v>587</v>
      </c>
    </row>
    <row r="73" spans="1:21" x14ac:dyDescent="0.3">
      <c r="A73" s="76">
        <v>45901</v>
      </c>
      <c r="B73" t="s">
        <v>2000</v>
      </c>
      <c r="C73" t="s">
        <v>2010</v>
      </c>
      <c r="D73" t="s">
        <v>1017</v>
      </c>
      <c r="E73" t="s">
        <v>586</v>
      </c>
      <c r="F73" t="s">
        <v>587</v>
      </c>
      <c r="G73">
        <v>63.58</v>
      </c>
      <c r="O73">
        <v>2150</v>
      </c>
      <c r="R73" t="s">
        <v>587</v>
      </c>
      <c r="S73" t="s">
        <v>1790</v>
      </c>
      <c r="T73" t="s">
        <v>587</v>
      </c>
      <c r="U73" t="s">
        <v>587</v>
      </c>
    </row>
    <row r="74" spans="1:21" x14ac:dyDescent="0.3">
      <c r="A74" s="76">
        <v>45901</v>
      </c>
      <c r="B74" t="s">
        <v>2011</v>
      </c>
      <c r="C74" t="s">
        <v>2012</v>
      </c>
      <c r="D74" t="s">
        <v>1017</v>
      </c>
      <c r="E74" t="s">
        <v>586</v>
      </c>
      <c r="F74" t="s">
        <v>1953</v>
      </c>
      <c r="G74">
        <v>136.63999999999999</v>
      </c>
      <c r="O74">
        <v>2146</v>
      </c>
      <c r="R74" t="s">
        <v>587</v>
      </c>
      <c r="S74" t="s">
        <v>1790</v>
      </c>
      <c r="T74" t="s">
        <v>587</v>
      </c>
      <c r="U74" t="s">
        <v>587</v>
      </c>
    </row>
    <row r="75" spans="1:21" x14ac:dyDescent="0.3">
      <c r="A75" s="76">
        <v>45901</v>
      </c>
      <c r="B75" t="s">
        <v>2011</v>
      </c>
      <c r="C75" t="s">
        <v>2013</v>
      </c>
      <c r="D75" t="s">
        <v>1017</v>
      </c>
      <c r="E75" t="s">
        <v>586</v>
      </c>
      <c r="F75" t="s">
        <v>1953</v>
      </c>
      <c r="G75">
        <v>222.19</v>
      </c>
      <c r="O75">
        <v>2146</v>
      </c>
      <c r="R75" t="s">
        <v>587</v>
      </c>
      <c r="S75" t="s">
        <v>1790</v>
      </c>
      <c r="T75" t="s">
        <v>587</v>
      </c>
      <c r="U75" t="s">
        <v>587</v>
      </c>
    </row>
    <row r="76" spans="1:21" x14ac:dyDescent="0.3">
      <c r="A76" s="76">
        <v>45901</v>
      </c>
      <c r="B76" t="s">
        <v>2011</v>
      </c>
      <c r="C76" t="s">
        <v>2014</v>
      </c>
      <c r="D76" t="s">
        <v>1017</v>
      </c>
      <c r="E76" t="s">
        <v>586</v>
      </c>
      <c r="F76" t="s">
        <v>587</v>
      </c>
      <c r="G76">
        <v>136.63999999999999</v>
      </c>
      <c r="O76">
        <v>2150</v>
      </c>
      <c r="R76" t="s">
        <v>587</v>
      </c>
      <c r="S76" t="s">
        <v>1790</v>
      </c>
      <c r="T76" t="s">
        <v>587</v>
      </c>
      <c r="U76" t="s">
        <v>587</v>
      </c>
    </row>
    <row r="77" spans="1:21" x14ac:dyDescent="0.3">
      <c r="A77" s="76">
        <v>45901</v>
      </c>
      <c r="B77" t="s">
        <v>2011</v>
      </c>
      <c r="C77" t="s">
        <v>2015</v>
      </c>
      <c r="D77" t="s">
        <v>1017</v>
      </c>
      <c r="E77" t="s">
        <v>586</v>
      </c>
      <c r="F77" t="s">
        <v>587</v>
      </c>
      <c r="G77">
        <v>222.19</v>
      </c>
      <c r="O77">
        <v>2150</v>
      </c>
      <c r="R77" t="s">
        <v>587</v>
      </c>
      <c r="S77" t="s">
        <v>1790</v>
      </c>
      <c r="T77" t="s">
        <v>587</v>
      </c>
      <c r="U77" t="s">
        <v>587</v>
      </c>
    </row>
    <row r="78" spans="1:21" x14ac:dyDescent="0.3">
      <c r="A78" s="76">
        <v>45901</v>
      </c>
      <c r="B78" t="s">
        <v>2016</v>
      </c>
      <c r="C78" t="s">
        <v>2017</v>
      </c>
      <c r="D78" t="s">
        <v>1017</v>
      </c>
      <c r="E78" t="s">
        <v>586</v>
      </c>
      <c r="F78" t="s">
        <v>587</v>
      </c>
      <c r="G78">
        <v>46.84</v>
      </c>
      <c r="O78">
        <v>2150</v>
      </c>
      <c r="R78" t="s">
        <v>587</v>
      </c>
      <c r="S78" t="s">
        <v>1790</v>
      </c>
      <c r="T78" t="s">
        <v>587</v>
      </c>
      <c r="U78" t="s">
        <v>587</v>
      </c>
    </row>
    <row r="79" spans="1:21" x14ac:dyDescent="0.3">
      <c r="A79" s="76">
        <v>45931</v>
      </c>
      <c r="B79" t="s">
        <v>2022</v>
      </c>
      <c r="C79" t="s">
        <v>2023</v>
      </c>
      <c r="D79" t="s">
        <v>1017</v>
      </c>
      <c r="E79" t="s">
        <v>586</v>
      </c>
      <c r="F79" t="s">
        <v>2024</v>
      </c>
      <c r="G79">
        <v>174.7</v>
      </c>
      <c r="O79">
        <v>2171</v>
      </c>
      <c r="R79" t="s">
        <v>587</v>
      </c>
      <c r="S79" t="s">
        <v>1790</v>
      </c>
      <c r="T79" t="s">
        <v>587</v>
      </c>
      <c r="U79" t="s">
        <v>587</v>
      </c>
    </row>
    <row r="80" spans="1:21" x14ac:dyDescent="0.3">
      <c r="A80" s="76">
        <v>45931</v>
      </c>
      <c r="B80" t="s">
        <v>2025</v>
      </c>
      <c r="C80" t="s">
        <v>2026</v>
      </c>
      <c r="D80" t="s">
        <v>1017</v>
      </c>
      <c r="E80" t="s">
        <v>586</v>
      </c>
      <c r="F80" t="s">
        <v>2024</v>
      </c>
      <c r="G80">
        <v>62.34</v>
      </c>
      <c r="O80">
        <v>2171</v>
      </c>
      <c r="R80" t="s">
        <v>587</v>
      </c>
      <c r="S80" t="s">
        <v>1790</v>
      </c>
      <c r="T80" t="s">
        <v>587</v>
      </c>
      <c r="U80" t="s">
        <v>587</v>
      </c>
    </row>
    <row r="81" spans="1:21" x14ac:dyDescent="0.3">
      <c r="A81" s="76">
        <v>45931</v>
      </c>
      <c r="B81" t="s">
        <v>2025</v>
      </c>
      <c r="C81" t="s">
        <v>2027</v>
      </c>
      <c r="D81" t="s">
        <v>1017</v>
      </c>
      <c r="E81" t="s">
        <v>586</v>
      </c>
      <c r="F81" t="s">
        <v>2024</v>
      </c>
      <c r="G81">
        <v>136.34</v>
      </c>
      <c r="O81">
        <v>2171</v>
      </c>
      <c r="R81" t="s">
        <v>587</v>
      </c>
      <c r="S81" t="s">
        <v>1790</v>
      </c>
      <c r="T81" t="s">
        <v>587</v>
      </c>
      <c r="U81" t="s">
        <v>587</v>
      </c>
    </row>
    <row r="82" spans="1:21" x14ac:dyDescent="0.3">
      <c r="A82" s="76">
        <v>45931</v>
      </c>
      <c r="B82" t="s">
        <v>2025</v>
      </c>
      <c r="C82" t="s">
        <v>2028</v>
      </c>
      <c r="D82" t="s">
        <v>1017</v>
      </c>
      <c r="E82" t="s">
        <v>586</v>
      </c>
      <c r="F82" t="s">
        <v>2024</v>
      </c>
      <c r="G82">
        <v>86.75</v>
      </c>
      <c r="O82">
        <v>2171</v>
      </c>
      <c r="R82" t="s">
        <v>587</v>
      </c>
      <c r="S82" t="s">
        <v>1790</v>
      </c>
      <c r="T82" t="s">
        <v>587</v>
      </c>
      <c r="U82" t="s">
        <v>587</v>
      </c>
    </row>
    <row r="83" spans="1:21" x14ac:dyDescent="0.3">
      <c r="A83" s="76">
        <v>45931</v>
      </c>
      <c r="B83" t="s">
        <v>2029</v>
      </c>
      <c r="C83" t="s">
        <v>2030</v>
      </c>
      <c r="D83" t="s">
        <v>1017</v>
      </c>
      <c r="E83" t="s">
        <v>586</v>
      </c>
      <c r="F83" t="s">
        <v>2024</v>
      </c>
      <c r="G83">
        <v>40.340000000000003</v>
      </c>
      <c r="O83">
        <v>2171</v>
      </c>
      <c r="R83" t="s">
        <v>587</v>
      </c>
      <c r="S83" t="s">
        <v>1790</v>
      </c>
      <c r="T83" t="s">
        <v>587</v>
      </c>
      <c r="U83" t="s">
        <v>587</v>
      </c>
    </row>
    <row r="84" spans="1:21" x14ac:dyDescent="0.3">
      <c r="A84" s="76">
        <v>45931</v>
      </c>
      <c r="B84" t="s">
        <v>2031</v>
      </c>
      <c r="C84" t="s">
        <v>2032</v>
      </c>
      <c r="D84" t="s">
        <v>1017</v>
      </c>
      <c r="E84" t="s">
        <v>586</v>
      </c>
      <c r="F84" t="s">
        <v>2024</v>
      </c>
      <c r="G84">
        <v>21.01</v>
      </c>
      <c r="O84">
        <v>2171</v>
      </c>
      <c r="R84" t="s">
        <v>587</v>
      </c>
      <c r="S84" t="s">
        <v>1790</v>
      </c>
      <c r="T84" t="s">
        <v>587</v>
      </c>
      <c r="U84" t="s">
        <v>587</v>
      </c>
    </row>
    <row r="85" spans="1:21" x14ac:dyDescent="0.3">
      <c r="A85" s="76">
        <v>45931</v>
      </c>
      <c r="B85" t="s">
        <v>2031</v>
      </c>
      <c r="C85" t="s">
        <v>2033</v>
      </c>
      <c r="D85" t="s">
        <v>1017</v>
      </c>
      <c r="E85" t="s">
        <v>586</v>
      </c>
      <c r="F85" t="s">
        <v>2024</v>
      </c>
      <c r="G85">
        <v>62.2</v>
      </c>
      <c r="O85">
        <v>2171</v>
      </c>
      <c r="R85" t="s">
        <v>587</v>
      </c>
      <c r="S85" t="s">
        <v>1790</v>
      </c>
      <c r="T85" t="s">
        <v>587</v>
      </c>
      <c r="U85" t="s">
        <v>587</v>
      </c>
    </row>
    <row r="86" spans="1:21" x14ac:dyDescent="0.3">
      <c r="A86" s="76">
        <v>45931</v>
      </c>
      <c r="B86" t="s">
        <v>2031</v>
      </c>
      <c r="C86" t="s">
        <v>2034</v>
      </c>
      <c r="D86" t="s">
        <v>1017</v>
      </c>
      <c r="E86" t="s">
        <v>586</v>
      </c>
      <c r="F86" t="s">
        <v>2024</v>
      </c>
      <c r="G86">
        <v>16.079999999999998</v>
      </c>
      <c r="O86">
        <v>2171</v>
      </c>
      <c r="R86" t="s">
        <v>587</v>
      </c>
      <c r="S86" t="s">
        <v>1790</v>
      </c>
      <c r="T86" t="s">
        <v>587</v>
      </c>
      <c r="U86" t="s">
        <v>587</v>
      </c>
    </row>
    <row r="87" spans="1:21" x14ac:dyDescent="0.3">
      <c r="A87" s="76">
        <v>45931</v>
      </c>
      <c r="B87" t="s">
        <v>2035</v>
      </c>
      <c r="C87" t="s">
        <v>2036</v>
      </c>
      <c r="D87" t="s">
        <v>1017</v>
      </c>
      <c r="E87" t="s">
        <v>586</v>
      </c>
      <c r="F87" t="s">
        <v>2024</v>
      </c>
      <c r="G87">
        <v>12.3</v>
      </c>
      <c r="O87">
        <v>2171</v>
      </c>
      <c r="R87" t="s">
        <v>587</v>
      </c>
      <c r="S87" t="s">
        <v>1790</v>
      </c>
      <c r="T87" t="s">
        <v>587</v>
      </c>
      <c r="U87" t="s">
        <v>587</v>
      </c>
    </row>
    <row r="88" spans="1:21" x14ac:dyDescent="0.3">
      <c r="A88" s="76">
        <v>45931</v>
      </c>
      <c r="B88" t="s">
        <v>2035</v>
      </c>
      <c r="C88" t="s">
        <v>2037</v>
      </c>
      <c r="D88" t="s">
        <v>1017</v>
      </c>
      <c r="E88" t="s">
        <v>586</v>
      </c>
      <c r="F88" t="s">
        <v>2024</v>
      </c>
      <c r="G88">
        <v>69.489999999999995</v>
      </c>
      <c r="O88">
        <v>2171</v>
      </c>
      <c r="R88" t="s">
        <v>587</v>
      </c>
      <c r="S88" t="s">
        <v>1790</v>
      </c>
      <c r="T88" t="s">
        <v>587</v>
      </c>
      <c r="U88" t="s">
        <v>587</v>
      </c>
    </row>
    <row r="89" spans="1:21" x14ac:dyDescent="0.3">
      <c r="A89" s="76">
        <v>45931</v>
      </c>
      <c r="B89" t="s">
        <v>2035</v>
      </c>
      <c r="C89" t="s">
        <v>2038</v>
      </c>
      <c r="D89" t="s">
        <v>1017</v>
      </c>
      <c r="E89" t="s">
        <v>586</v>
      </c>
      <c r="F89" t="s">
        <v>2024</v>
      </c>
      <c r="G89">
        <v>105.33</v>
      </c>
      <c r="O89">
        <v>2171</v>
      </c>
      <c r="R89" t="s">
        <v>587</v>
      </c>
      <c r="S89" t="s">
        <v>1790</v>
      </c>
      <c r="T89" t="s">
        <v>587</v>
      </c>
      <c r="U89" t="s">
        <v>587</v>
      </c>
    </row>
    <row r="90" spans="1:21" x14ac:dyDescent="0.3">
      <c r="A90" s="76">
        <v>45931</v>
      </c>
      <c r="B90" t="s">
        <v>2035</v>
      </c>
      <c r="C90" t="s">
        <v>2039</v>
      </c>
      <c r="D90" t="s">
        <v>1017</v>
      </c>
      <c r="E90" t="s">
        <v>586</v>
      </c>
      <c r="F90" t="s">
        <v>2024</v>
      </c>
      <c r="G90">
        <v>20.04</v>
      </c>
      <c r="O90">
        <v>2171</v>
      </c>
      <c r="R90" t="s">
        <v>587</v>
      </c>
      <c r="S90" t="s">
        <v>1790</v>
      </c>
      <c r="T90" t="s">
        <v>587</v>
      </c>
      <c r="U90" t="s">
        <v>587</v>
      </c>
    </row>
    <row r="91" spans="1:21" x14ac:dyDescent="0.3">
      <c r="A91" s="76">
        <v>45931</v>
      </c>
      <c r="B91" t="s">
        <v>2035</v>
      </c>
      <c r="C91" t="s">
        <v>2040</v>
      </c>
      <c r="D91" t="s">
        <v>1017</v>
      </c>
      <c r="E91" t="s">
        <v>586</v>
      </c>
      <c r="F91" t="s">
        <v>2024</v>
      </c>
      <c r="G91">
        <v>32.380000000000003</v>
      </c>
      <c r="O91">
        <v>2171</v>
      </c>
      <c r="R91" t="s">
        <v>587</v>
      </c>
      <c r="S91" t="s">
        <v>1790</v>
      </c>
      <c r="T91" t="s">
        <v>587</v>
      </c>
      <c r="U91" t="s">
        <v>587</v>
      </c>
    </row>
    <row r="92" spans="1:21" x14ac:dyDescent="0.3">
      <c r="A92" s="76">
        <v>45931</v>
      </c>
      <c r="B92" t="s">
        <v>2041</v>
      </c>
      <c r="C92" t="s">
        <v>2042</v>
      </c>
      <c r="D92" t="s">
        <v>1017</v>
      </c>
      <c r="E92" t="s">
        <v>586</v>
      </c>
      <c r="F92" t="s">
        <v>2024</v>
      </c>
      <c r="G92">
        <v>2.58</v>
      </c>
      <c r="O92">
        <v>2171</v>
      </c>
      <c r="R92" t="s">
        <v>587</v>
      </c>
      <c r="S92" t="s">
        <v>1790</v>
      </c>
      <c r="T92" t="s">
        <v>587</v>
      </c>
      <c r="U92" t="s">
        <v>587</v>
      </c>
    </row>
    <row r="93" spans="1:21" x14ac:dyDescent="0.3">
      <c r="A93" s="76">
        <v>45931</v>
      </c>
      <c r="B93" t="s">
        <v>2052</v>
      </c>
      <c r="C93" t="s">
        <v>2044</v>
      </c>
      <c r="D93" t="s">
        <v>1017</v>
      </c>
      <c r="E93" t="s">
        <v>586</v>
      </c>
      <c r="F93" t="s">
        <v>2045</v>
      </c>
      <c r="G93">
        <v>65.430000000000007</v>
      </c>
      <c r="O93">
        <v>2171</v>
      </c>
      <c r="R93" t="s">
        <v>587</v>
      </c>
      <c r="S93" t="s">
        <v>1790</v>
      </c>
      <c r="T93" t="s">
        <v>587</v>
      </c>
      <c r="U93" t="s">
        <v>587</v>
      </c>
    </row>
    <row r="94" spans="1:21" x14ac:dyDescent="0.3">
      <c r="A94" s="76">
        <v>45962</v>
      </c>
      <c r="B94" t="s">
        <v>2053</v>
      </c>
      <c r="C94" t="s">
        <v>2054</v>
      </c>
      <c r="D94" t="s">
        <v>1017</v>
      </c>
      <c r="E94" t="s">
        <v>586</v>
      </c>
      <c r="F94" t="s">
        <v>2055</v>
      </c>
      <c r="G94">
        <v>2578.16</v>
      </c>
      <c r="O94">
        <v>2187</v>
      </c>
      <c r="R94" t="s">
        <v>587</v>
      </c>
      <c r="S94" t="s">
        <v>1790</v>
      </c>
      <c r="T94" t="s">
        <v>587</v>
      </c>
      <c r="U94" t="s">
        <v>587</v>
      </c>
    </row>
    <row r="95" spans="1:21" x14ac:dyDescent="0.3">
      <c r="A95" s="76">
        <v>45962</v>
      </c>
      <c r="B95" t="s">
        <v>2056</v>
      </c>
      <c r="C95" t="s">
        <v>2057</v>
      </c>
      <c r="D95" t="s">
        <v>1017</v>
      </c>
      <c r="E95" t="s">
        <v>586</v>
      </c>
      <c r="F95" t="s">
        <v>2058</v>
      </c>
      <c r="G95">
        <v>0.63</v>
      </c>
      <c r="O95">
        <v>2194</v>
      </c>
      <c r="R95" t="s">
        <v>587</v>
      </c>
      <c r="S95" t="s">
        <v>1790</v>
      </c>
      <c r="T95" t="s">
        <v>587</v>
      </c>
      <c r="U95" t="s">
        <v>587</v>
      </c>
    </row>
    <row r="96" spans="1:21" x14ac:dyDescent="0.3">
      <c r="A96" s="76">
        <v>45962</v>
      </c>
      <c r="B96" t="s">
        <v>2056</v>
      </c>
      <c r="C96" t="s">
        <v>2059</v>
      </c>
      <c r="D96" t="s">
        <v>1017</v>
      </c>
      <c r="E96" t="s">
        <v>586</v>
      </c>
      <c r="F96" t="s">
        <v>2058</v>
      </c>
      <c r="G96">
        <v>0.92</v>
      </c>
      <c r="O96">
        <v>2194</v>
      </c>
      <c r="R96" t="s">
        <v>587</v>
      </c>
      <c r="S96" t="s">
        <v>1790</v>
      </c>
      <c r="T96" t="s">
        <v>587</v>
      </c>
      <c r="U96" t="s">
        <v>587</v>
      </c>
    </row>
    <row r="97" spans="1:21" x14ac:dyDescent="0.3">
      <c r="A97" s="76">
        <v>45962</v>
      </c>
      <c r="B97" t="s">
        <v>2060</v>
      </c>
      <c r="C97" t="s">
        <v>2061</v>
      </c>
      <c r="D97" t="s">
        <v>1017</v>
      </c>
      <c r="E97" t="s">
        <v>586</v>
      </c>
      <c r="F97" t="s">
        <v>2055</v>
      </c>
      <c r="G97">
        <v>219.52</v>
      </c>
      <c r="O97">
        <v>2187</v>
      </c>
      <c r="R97" t="s">
        <v>587</v>
      </c>
      <c r="S97" t="s">
        <v>1790</v>
      </c>
      <c r="T97" t="s">
        <v>587</v>
      </c>
      <c r="U97" t="s">
        <v>587</v>
      </c>
    </row>
    <row r="98" spans="1:21" x14ac:dyDescent="0.3">
      <c r="A98" s="76">
        <v>45962</v>
      </c>
      <c r="B98" t="s">
        <v>2062</v>
      </c>
      <c r="C98" t="s">
        <v>2063</v>
      </c>
      <c r="D98" t="s">
        <v>2064</v>
      </c>
      <c r="E98" t="s">
        <v>586</v>
      </c>
      <c r="F98" t="s">
        <v>587</v>
      </c>
      <c r="G98">
        <v>11.6</v>
      </c>
      <c r="O98">
        <v>2187</v>
      </c>
      <c r="R98" t="s">
        <v>587</v>
      </c>
      <c r="S98" t="s">
        <v>1790</v>
      </c>
      <c r="T98" t="s">
        <v>587</v>
      </c>
      <c r="U98" t="s">
        <v>587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22F0F-6E0D-43DA-BC49-A15A755BA690}">
  <dimension ref="A2:U94"/>
  <sheetViews>
    <sheetView workbookViewId="0">
      <selection activeCell="D80" sqref="D80:D94"/>
    </sheetView>
  </sheetViews>
  <sheetFormatPr defaultRowHeight="14.4" x14ac:dyDescent="0.3"/>
  <sheetData>
    <row r="2" spans="1:21" x14ac:dyDescent="0.3">
      <c r="A2" t="s">
        <v>542</v>
      </c>
      <c r="B2">
        <v>2026</v>
      </c>
    </row>
    <row r="4" spans="1:21" x14ac:dyDescent="0.3">
      <c r="A4" t="s">
        <v>543</v>
      </c>
      <c r="C4" t="s">
        <v>544</v>
      </c>
    </row>
    <row r="6" spans="1:21" x14ac:dyDescent="0.3">
      <c r="A6" t="s">
        <v>545</v>
      </c>
      <c r="B6" t="s">
        <v>673</v>
      </c>
      <c r="C6" t="s">
        <v>982</v>
      </c>
    </row>
    <row r="7" spans="1:21" x14ac:dyDescent="0.3">
      <c r="A7" t="s">
        <v>547</v>
      </c>
      <c r="B7" t="s">
        <v>548</v>
      </c>
    </row>
    <row r="8" spans="1:21" x14ac:dyDescent="0.3">
      <c r="A8" t="s">
        <v>549</v>
      </c>
      <c r="B8" t="s">
        <v>550</v>
      </c>
    </row>
    <row r="9" spans="1:21" x14ac:dyDescent="0.3">
      <c r="A9" t="s">
        <v>551</v>
      </c>
      <c r="B9" t="s">
        <v>552</v>
      </c>
    </row>
    <row r="10" spans="1:21" x14ac:dyDescent="0.3">
      <c r="A10" t="s">
        <v>553</v>
      </c>
      <c r="B10" t="s">
        <v>554</v>
      </c>
    </row>
    <row r="11" spans="1:21" x14ac:dyDescent="0.3">
      <c r="A11" t="s">
        <v>555</v>
      </c>
      <c r="B11" t="s">
        <v>556</v>
      </c>
    </row>
    <row r="12" spans="1:21" x14ac:dyDescent="0.3">
      <c r="A12" t="s">
        <v>557</v>
      </c>
      <c r="B12" t="s">
        <v>983</v>
      </c>
    </row>
    <row r="14" spans="1:21" x14ac:dyDescent="0.3">
      <c r="A14" t="s">
        <v>1924</v>
      </c>
      <c r="D14" t="s">
        <v>1925</v>
      </c>
      <c r="E14">
        <v>787970.1</v>
      </c>
    </row>
    <row r="16" spans="1:21" x14ac:dyDescent="0.3">
      <c r="A16" t="s">
        <v>561</v>
      </c>
      <c r="B16" t="s">
        <v>562</v>
      </c>
      <c r="C16" t="s">
        <v>563</v>
      </c>
      <c r="D16" t="s">
        <v>564</v>
      </c>
      <c r="E16" t="s">
        <v>565</v>
      </c>
      <c r="F16" t="s">
        <v>566</v>
      </c>
      <c r="G16" t="s">
        <v>567</v>
      </c>
      <c r="H16" t="s">
        <v>568</v>
      </c>
      <c r="I16" t="s">
        <v>569</v>
      </c>
      <c r="J16" t="s">
        <v>570</v>
      </c>
      <c r="K16" t="s">
        <v>571</v>
      </c>
      <c r="L16" t="s">
        <v>572</v>
      </c>
      <c r="M16" t="s">
        <v>573</v>
      </c>
      <c r="N16" t="s">
        <v>574</v>
      </c>
      <c r="O16" t="s">
        <v>575</v>
      </c>
      <c r="P16" t="s">
        <v>576</v>
      </c>
      <c r="Q16" t="s">
        <v>577</v>
      </c>
      <c r="R16" t="s">
        <v>1656</v>
      </c>
      <c r="S16" t="s">
        <v>1788</v>
      </c>
      <c r="T16" t="s">
        <v>1657</v>
      </c>
      <c r="U16" t="s">
        <v>1789</v>
      </c>
    </row>
    <row r="17" spans="1:21" x14ac:dyDescent="0.3">
      <c r="A17" s="76">
        <v>45839</v>
      </c>
      <c r="B17" t="s">
        <v>1927</v>
      </c>
      <c r="C17" t="s">
        <v>1928</v>
      </c>
      <c r="D17" t="s">
        <v>1017</v>
      </c>
      <c r="E17" t="s">
        <v>586</v>
      </c>
      <c r="F17" t="s">
        <v>587</v>
      </c>
      <c r="G17">
        <v>105.01</v>
      </c>
      <c r="O17">
        <v>2073</v>
      </c>
      <c r="R17" t="s">
        <v>587</v>
      </c>
      <c r="S17" t="s">
        <v>1790</v>
      </c>
      <c r="T17" t="s">
        <v>587</v>
      </c>
      <c r="U17" t="s">
        <v>587</v>
      </c>
    </row>
    <row r="18" spans="1:21" x14ac:dyDescent="0.3">
      <c r="A18" s="76">
        <v>45870</v>
      </c>
      <c r="B18" t="s">
        <v>1932</v>
      </c>
      <c r="C18" t="s">
        <v>1933</v>
      </c>
      <c r="D18" t="s">
        <v>1017</v>
      </c>
      <c r="E18" t="s">
        <v>586</v>
      </c>
      <c r="F18" t="s">
        <v>1950</v>
      </c>
      <c r="G18">
        <v>1942.13</v>
      </c>
      <c r="O18">
        <v>2116</v>
      </c>
      <c r="R18" t="s">
        <v>587</v>
      </c>
      <c r="S18" t="s">
        <v>1790</v>
      </c>
      <c r="T18" t="s">
        <v>587</v>
      </c>
      <c r="U18" t="s">
        <v>587</v>
      </c>
    </row>
    <row r="19" spans="1:21" x14ac:dyDescent="0.3">
      <c r="A19" s="76">
        <v>45870</v>
      </c>
      <c r="B19" t="s">
        <v>1934</v>
      </c>
      <c r="C19" t="s">
        <v>1935</v>
      </c>
      <c r="D19" t="s">
        <v>1017</v>
      </c>
      <c r="E19" t="s">
        <v>586</v>
      </c>
      <c r="F19" t="s">
        <v>1950</v>
      </c>
      <c r="G19">
        <v>28.18</v>
      </c>
      <c r="O19">
        <v>2116</v>
      </c>
      <c r="R19" t="s">
        <v>587</v>
      </c>
      <c r="S19" t="s">
        <v>1790</v>
      </c>
      <c r="T19" t="s">
        <v>587</v>
      </c>
      <c r="U19" t="s">
        <v>587</v>
      </c>
    </row>
    <row r="20" spans="1:21" x14ac:dyDescent="0.3">
      <c r="A20" s="76">
        <v>45870</v>
      </c>
      <c r="B20" t="s">
        <v>1934</v>
      </c>
      <c r="C20" t="s">
        <v>1936</v>
      </c>
      <c r="D20" t="s">
        <v>1017</v>
      </c>
      <c r="E20" t="s">
        <v>586</v>
      </c>
      <c r="F20" t="s">
        <v>1950</v>
      </c>
      <c r="G20">
        <v>47.85</v>
      </c>
      <c r="O20">
        <v>2116</v>
      </c>
      <c r="R20" t="s">
        <v>587</v>
      </c>
      <c r="S20" t="s">
        <v>1790</v>
      </c>
      <c r="T20" t="s">
        <v>587</v>
      </c>
      <c r="U20" t="s">
        <v>587</v>
      </c>
    </row>
    <row r="21" spans="1:21" x14ac:dyDescent="0.3">
      <c r="A21" s="76">
        <v>45870</v>
      </c>
      <c r="B21" t="s">
        <v>1934</v>
      </c>
      <c r="C21" t="s">
        <v>1937</v>
      </c>
      <c r="D21" t="s">
        <v>1017</v>
      </c>
      <c r="E21" t="s">
        <v>586</v>
      </c>
      <c r="F21" t="s">
        <v>1950</v>
      </c>
      <c r="G21">
        <v>71.400000000000006</v>
      </c>
      <c r="O21">
        <v>2116</v>
      </c>
      <c r="R21" t="s">
        <v>587</v>
      </c>
      <c r="S21" t="s">
        <v>1790</v>
      </c>
      <c r="T21" t="s">
        <v>587</v>
      </c>
      <c r="U21" t="s">
        <v>587</v>
      </c>
    </row>
    <row r="22" spans="1:21" x14ac:dyDescent="0.3">
      <c r="A22" s="76">
        <v>45870</v>
      </c>
      <c r="B22" t="s">
        <v>1934</v>
      </c>
      <c r="C22" t="s">
        <v>1938</v>
      </c>
      <c r="D22" t="s">
        <v>1017</v>
      </c>
      <c r="E22" t="s">
        <v>586</v>
      </c>
      <c r="F22" t="s">
        <v>1950</v>
      </c>
      <c r="G22">
        <v>48.41</v>
      </c>
      <c r="O22">
        <v>2116</v>
      </c>
      <c r="R22" t="s">
        <v>587</v>
      </c>
      <c r="S22" t="s">
        <v>1790</v>
      </c>
      <c r="T22" t="s">
        <v>587</v>
      </c>
      <c r="U22" t="s">
        <v>587</v>
      </c>
    </row>
    <row r="23" spans="1:21" x14ac:dyDescent="0.3">
      <c r="A23" s="76">
        <v>45870</v>
      </c>
      <c r="B23" t="s">
        <v>1939</v>
      </c>
      <c r="C23" t="s">
        <v>1940</v>
      </c>
      <c r="D23" t="s">
        <v>878</v>
      </c>
      <c r="E23" t="s">
        <v>586</v>
      </c>
      <c r="F23" t="s">
        <v>587</v>
      </c>
      <c r="G23">
        <v>779495.26</v>
      </c>
      <c r="O23">
        <v>2116</v>
      </c>
      <c r="R23" t="s">
        <v>587</v>
      </c>
      <c r="S23" t="s">
        <v>1790</v>
      </c>
      <c r="T23" t="s">
        <v>587</v>
      </c>
      <c r="U23" t="s">
        <v>587</v>
      </c>
    </row>
    <row r="24" spans="1:21" x14ac:dyDescent="0.3">
      <c r="A24" s="76">
        <v>45901</v>
      </c>
      <c r="B24" t="s">
        <v>1951</v>
      </c>
      <c r="C24" t="s">
        <v>1952</v>
      </c>
      <c r="D24" t="s">
        <v>1017</v>
      </c>
      <c r="E24" t="s">
        <v>586</v>
      </c>
      <c r="F24" t="s">
        <v>1953</v>
      </c>
      <c r="G24">
        <v>0.87</v>
      </c>
      <c r="O24">
        <v>2146</v>
      </c>
      <c r="R24" t="s">
        <v>587</v>
      </c>
      <c r="S24" t="s">
        <v>1790</v>
      </c>
      <c r="T24" t="s">
        <v>587</v>
      </c>
      <c r="U24" t="s">
        <v>587</v>
      </c>
    </row>
    <row r="25" spans="1:21" x14ac:dyDescent="0.3">
      <c r="A25" s="76">
        <v>45901</v>
      </c>
      <c r="B25" t="s">
        <v>1954</v>
      </c>
      <c r="C25" t="s">
        <v>1955</v>
      </c>
      <c r="D25" t="s">
        <v>1017</v>
      </c>
      <c r="E25" t="s">
        <v>586</v>
      </c>
      <c r="F25" t="s">
        <v>2020</v>
      </c>
      <c r="G25">
        <v>150.01</v>
      </c>
      <c r="O25">
        <v>2146</v>
      </c>
      <c r="R25" t="s">
        <v>587</v>
      </c>
      <c r="S25" t="s">
        <v>1790</v>
      </c>
      <c r="T25" t="s">
        <v>587</v>
      </c>
      <c r="U25" t="s">
        <v>587</v>
      </c>
    </row>
    <row r="26" spans="1:21" x14ac:dyDescent="0.3">
      <c r="A26" s="76">
        <v>45901</v>
      </c>
      <c r="B26" t="s">
        <v>1954</v>
      </c>
      <c r="C26" t="s">
        <v>1956</v>
      </c>
      <c r="D26" t="s">
        <v>1017</v>
      </c>
      <c r="E26" t="s">
        <v>586</v>
      </c>
      <c r="F26" t="s">
        <v>2020</v>
      </c>
      <c r="G26">
        <v>330.06</v>
      </c>
      <c r="O26">
        <v>2146</v>
      </c>
      <c r="R26" t="s">
        <v>587</v>
      </c>
      <c r="S26" t="s">
        <v>1790</v>
      </c>
      <c r="T26" t="s">
        <v>587</v>
      </c>
      <c r="U26" t="s">
        <v>587</v>
      </c>
    </row>
    <row r="27" spans="1:21" x14ac:dyDescent="0.3">
      <c r="A27" s="76">
        <v>45901</v>
      </c>
      <c r="B27" t="s">
        <v>1954</v>
      </c>
      <c r="C27" t="s">
        <v>1957</v>
      </c>
      <c r="D27" t="s">
        <v>1017</v>
      </c>
      <c r="E27" t="s">
        <v>586</v>
      </c>
      <c r="F27" t="s">
        <v>2020</v>
      </c>
      <c r="G27">
        <v>75.87</v>
      </c>
      <c r="O27">
        <v>2146</v>
      </c>
      <c r="R27" t="s">
        <v>587</v>
      </c>
      <c r="S27" t="s">
        <v>1790</v>
      </c>
      <c r="T27" t="s">
        <v>587</v>
      </c>
      <c r="U27" t="s">
        <v>587</v>
      </c>
    </row>
    <row r="28" spans="1:21" x14ac:dyDescent="0.3">
      <c r="A28" s="76">
        <v>45901</v>
      </c>
      <c r="B28" t="s">
        <v>1954</v>
      </c>
      <c r="C28" t="s">
        <v>1958</v>
      </c>
      <c r="D28" t="s">
        <v>1017</v>
      </c>
      <c r="E28" t="s">
        <v>586</v>
      </c>
      <c r="F28" t="s">
        <v>2020</v>
      </c>
      <c r="G28">
        <v>56.34</v>
      </c>
      <c r="O28">
        <v>2146</v>
      </c>
      <c r="R28" t="s">
        <v>587</v>
      </c>
      <c r="S28" t="s">
        <v>1790</v>
      </c>
      <c r="T28" t="s">
        <v>587</v>
      </c>
      <c r="U28" t="s">
        <v>587</v>
      </c>
    </row>
    <row r="29" spans="1:21" x14ac:dyDescent="0.3">
      <c r="A29" s="76">
        <v>45901</v>
      </c>
      <c r="B29" t="s">
        <v>1954</v>
      </c>
      <c r="C29" t="s">
        <v>1959</v>
      </c>
      <c r="D29" t="s">
        <v>1017</v>
      </c>
      <c r="E29" t="s">
        <v>586</v>
      </c>
      <c r="F29" t="s">
        <v>2020</v>
      </c>
      <c r="G29">
        <v>126.43</v>
      </c>
      <c r="O29">
        <v>2146</v>
      </c>
      <c r="R29" t="s">
        <v>587</v>
      </c>
      <c r="S29" t="s">
        <v>1790</v>
      </c>
      <c r="T29" t="s">
        <v>587</v>
      </c>
      <c r="U29" t="s">
        <v>587</v>
      </c>
    </row>
    <row r="30" spans="1:21" x14ac:dyDescent="0.3">
      <c r="A30" s="76">
        <v>45901</v>
      </c>
      <c r="B30" t="s">
        <v>1954</v>
      </c>
      <c r="C30" t="s">
        <v>1960</v>
      </c>
      <c r="D30" t="s">
        <v>1017</v>
      </c>
      <c r="E30" t="s">
        <v>586</v>
      </c>
      <c r="F30" t="s">
        <v>2020</v>
      </c>
      <c r="G30">
        <v>69.5</v>
      </c>
      <c r="O30">
        <v>2146</v>
      </c>
      <c r="R30" t="s">
        <v>587</v>
      </c>
      <c r="S30" t="s">
        <v>1790</v>
      </c>
      <c r="T30" t="s">
        <v>587</v>
      </c>
      <c r="U30" t="s">
        <v>587</v>
      </c>
    </row>
    <row r="31" spans="1:21" x14ac:dyDescent="0.3">
      <c r="A31" s="76">
        <v>45901</v>
      </c>
      <c r="B31" t="s">
        <v>1954</v>
      </c>
      <c r="C31" t="s">
        <v>1961</v>
      </c>
      <c r="D31" t="s">
        <v>1017</v>
      </c>
      <c r="E31" t="s">
        <v>586</v>
      </c>
      <c r="F31" t="s">
        <v>2020</v>
      </c>
      <c r="G31">
        <v>108.55</v>
      </c>
      <c r="O31">
        <v>2146</v>
      </c>
      <c r="R31" t="s">
        <v>587</v>
      </c>
      <c r="S31" t="s">
        <v>1790</v>
      </c>
      <c r="T31" t="s">
        <v>587</v>
      </c>
      <c r="U31" t="s">
        <v>587</v>
      </c>
    </row>
    <row r="32" spans="1:21" x14ac:dyDescent="0.3">
      <c r="A32" s="76">
        <v>45901</v>
      </c>
      <c r="B32" t="s">
        <v>1954</v>
      </c>
      <c r="C32" t="s">
        <v>1962</v>
      </c>
      <c r="D32" t="s">
        <v>1017</v>
      </c>
      <c r="E32" t="s">
        <v>586</v>
      </c>
      <c r="F32" t="s">
        <v>2020</v>
      </c>
      <c r="G32">
        <v>127.07</v>
      </c>
      <c r="O32">
        <v>2146</v>
      </c>
      <c r="R32" t="s">
        <v>587</v>
      </c>
      <c r="S32" t="s">
        <v>1790</v>
      </c>
      <c r="T32" t="s">
        <v>587</v>
      </c>
      <c r="U32" t="s">
        <v>587</v>
      </c>
    </row>
    <row r="33" spans="1:21" x14ac:dyDescent="0.3">
      <c r="A33" s="76">
        <v>45901</v>
      </c>
      <c r="B33" t="s">
        <v>1954</v>
      </c>
      <c r="C33" t="s">
        <v>1963</v>
      </c>
      <c r="D33" t="s">
        <v>1017</v>
      </c>
      <c r="E33" t="s">
        <v>586</v>
      </c>
      <c r="F33" t="s">
        <v>2020</v>
      </c>
      <c r="G33">
        <v>55.39</v>
      </c>
      <c r="O33">
        <v>2150</v>
      </c>
      <c r="R33" t="s">
        <v>587</v>
      </c>
      <c r="S33" t="s">
        <v>1790</v>
      </c>
      <c r="T33" t="s">
        <v>587</v>
      </c>
      <c r="U33" t="s">
        <v>587</v>
      </c>
    </row>
    <row r="34" spans="1:21" x14ac:dyDescent="0.3">
      <c r="A34" s="76">
        <v>45901</v>
      </c>
      <c r="B34" t="s">
        <v>1964</v>
      </c>
      <c r="C34" t="s">
        <v>1965</v>
      </c>
      <c r="D34" t="s">
        <v>1017</v>
      </c>
      <c r="E34" t="s">
        <v>586</v>
      </c>
      <c r="F34" t="s">
        <v>2021</v>
      </c>
      <c r="G34">
        <v>0.56999999999999995</v>
      </c>
      <c r="O34">
        <v>2146</v>
      </c>
      <c r="R34" t="s">
        <v>587</v>
      </c>
      <c r="S34" t="s">
        <v>1790</v>
      </c>
      <c r="T34" t="s">
        <v>587</v>
      </c>
      <c r="U34" t="s">
        <v>587</v>
      </c>
    </row>
    <row r="35" spans="1:21" x14ac:dyDescent="0.3">
      <c r="A35" s="76">
        <v>45901</v>
      </c>
      <c r="B35" t="s">
        <v>1964</v>
      </c>
      <c r="C35" t="s">
        <v>1966</v>
      </c>
      <c r="D35" t="s">
        <v>1017</v>
      </c>
      <c r="E35" t="s">
        <v>586</v>
      </c>
      <c r="F35" t="s">
        <v>587</v>
      </c>
      <c r="G35">
        <v>0.56999999999999995</v>
      </c>
      <c r="O35">
        <v>2150</v>
      </c>
      <c r="R35" t="s">
        <v>587</v>
      </c>
      <c r="S35" t="s">
        <v>1790</v>
      </c>
      <c r="T35" t="s">
        <v>587</v>
      </c>
      <c r="U35" t="s">
        <v>587</v>
      </c>
    </row>
    <row r="36" spans="1:21" x14ac:dyDescent="0.3">
      <c r="A36" s="76">
        <v>45901</v>
      </c>
      <c r="B36" t="s">
        <v>1967</v>
      </c>
      <c r="C36" t="s">
        <v>1968</v>
      </c>
      <c r="D36" t="s">
        <v>1017</v>
      </c>
      <c r="E36" t="s">
        <v>586</v>
      </c>
      <c r="F36" t="s">
        <v>2021</v>
      </c>
      <c r="G36">
        <v>0.35</v>
      </c>
      <c r="O36">
        <v>2146</v>
      </c>
      <c r="R36" t="s">
        <v>587</v>
      </c>
      <c r="S36" t="s">
        <v>1790</v>
      </c>
      <c r="T36" t="s">
        <v>587</v>
      </c>
      <c r="U36" t="s">
        <v>587</v>
      </c>
    </row>
    <row r="37" spans="1:21" x14ac:dyDescent="0.3">
      <c r="A37" s="76">
        <v>45901</v>
      </c>
      <c r="B37" t="s">
        <v>1967</v>
      </c>
      <c r="C37" t="s">
        <v>1969</v>
      </c>
      <c r="D37" t="s">
        <v>1017</v>
      </c>
      <c r="E37" t="s">
        <v>586</v>
      </c>
      <c r="F37" t="s">
        <v>2021</v>
      </c>
      <c r="G37">
        <v>56.35</v>
      </c>
      <c r="O37">
        <v>2146</v>
      </c>
      <c r="R37" t="s">
        <v>587</v>
      </c>
      <c r="S37" t="s">
        <v>1790</v>
      </c>
      <c r="T37" t="s">
        <v>587</v>
      </c>
      <c r="U37" t="s">
        <v>587</v>
      </c>
    </row>
    <row r="38" spans="1:21" x14ac:dyDescent="0.3">
      <c r="A38" s="76">
        <v>45901</v>
      </c>
      <c r="B38" t="s">
        <v>1967</v>
      </c>
      <c r="C38" t="s">
        <v>1970</v>
      </c>
      <c r="D38" t="s">
        <v>1017</v>
      </c>
      <c r="E38" t="s">
        <v>586</v>
      </c>
      <c r="F38" t="s">
        <v>2021</v>
      </c>
      <c r="G38">
        <v>64.77</v>
      </c>
      <c r="O38">
        <v>2146</v>
      </c>
      <c r="R38" t="s">
        <v>587</v>
      </c>
      <c r="S38" t="s">
        <v>1790</v>
      </c>
      <c r="T38" t="s">
        <v>587</v>
      </c>
      <c r="U38" t="s">
        <v>587</v>
      </c>
    </row>
    <row r="39" spans="1:21" x14ac:dyDescent="0.3">
      <c r="A39" s="76">
        <v>45901</v>
      </c>
      <c r="B39" t="s">
        <v>1967</v>
      </c>
      <c r="C39" t="s">
        <v>1971</v>
      </c>
      <c r="D39" t="s">
        <v>1017</v>
      </c>
      <c r="E39" t="s">
        <v>586</v>
      </c>
      <c r="F39" t="s">
        <v>2021</v>
      </c>
      <c r="G39">
        <v>0.17</v>
      </c>
      <c r="O39">
        <v>2146</v>
      </c>
      <c r="R39" t="s">
        <v>587</v>
      </c>
      <c r="S39" t="s">
        <v>1790</v>
      </c>
      <c r="T39" t="s">
        <v>587</v>
      </c>
      <c r="U39" t="s">
        <v>587</v>
      </c>
    </row>
    <row r="40" spans="1:21" x14ac:dyDescent="0.3">
      <c r="A40" s="76">
        <v>45901</v>
      </c>
      <c r="B40" t="s">
        <v>1967</v>
      </c>
      <c r="C40" t="s">
        <v>1972</v>
      </c>
      <c r="D40" t="s">
        <v>1017</v>
      </c>
      <c r="E40" t="s">
        <v>586</v>
      </c>
      <c r="F40" t="s">
        <v>587</v>
      </c>
      <c r="G40">
        <v>0.35</v>
      </c>
      <c r="O40">
        <v>2150</v>
      </c>
      <c r="R40" t="s">
        <v>587</v>
      </c>
      <c r="S40" t="s">
        <v>1790</v>
      </c>
      <c r="T40" t="s">
        <v>587</v>
      </c>
      <c r="U40" t="s">
        <v>587</v>
      </c>
    </row>
    <row r="41" spans="1:21" x14ac:dyDescent="0.3">
      <c r="A41" s="76">
        <v>45901</v>
      </c>
      <c r="B41" t="s">
        <v>1967</v>
      </c>
      <c r="C41" t="s">
        <v>1973</v>
      </c>
      <c r="D41" t="s">
        <v>1017</v>
      </c>
      <c r="E41" t="s">
        <v>586</v>
      </c>
      <c r="F41" t="s">
        <v>587</v>
      </c>
      <c r="G41">
        <v>56.35</v>
      </c>
      <c r="O41">
        <v>2150</v>
      </c>
      <c r="R41" t="s">
        <v>587</v>
      </c>
      <c r="S41" t="s">
        <v>1790</v>
      </c>
      <c r="T41" t="s">
        <v>587</v>
      </c>
      <c r="U41" t="s">
        <v>587</v>
      </c>
    </row>
    <row r="42" spans="1:21" x14ac:dyDescent="0.3">
      <c r="A42" s="76">
        <v>45901</v>
      </c>
      <c r="B42" t="s">
        <v>1967</v>
      </c>
      <c r="C42" t="s">
        <v>1974</v>
      </c>
      <c r="D42" t="s">
        <v>1017</v>
      </c>
      <c r="E42" t="s">
        <v>586</v>
      </c>
      <c r="F42" t="s">
        <v>587</v>
      </c>
      <c r="G42">
        <v>64.77</v>
      </c>
      <c r="O42">
        <v>2150</v>
      </c>
      <c r="R42" t="s">
        <v>587</v>
      </c>
      <c r="S42" t="s">
        <v>1790</v>
      </c>
      <c r="T42" t="s">
        <v>587</v>
      </c>
      <c r="U42" t="s">
        <v>587</v>
      </c>
    </row>
    <row r="43" spans="1:21" x14ac:dyDescent="0.3">
      <c r="A43" s="76">
        <v>45901</v>
      </c>
      <c r="B43" t="s">
        <v>1967</v>
      </c>
      <c r="C43" t="s">
        <v>1975</v>
      </c>
      <c r="D43" t="s">
        <v>1017</v>
      </c>
      <c r="E43" t="s">
        <v>586</v>
      </c>
      <c r="F43" t="s">
        <v>587</v>
      </c>
      <c r="G43">
        <v>0.17</v>
      </c>
      <c r="O43">
        <v>2150</v>
      </c>
      <c r="R43" t="s">
        <v>587</v>
      </c>
      <c r="S43" t="s">
        <v>1790</v>
      </c>
      <c r="T43" t="s">
        <v>587</v>
      </c>
      <c r="U43" t="s">
        <v>587</v>
      </c>
    </row>
    <row r="44" spans="1:21" x14ac:dyDescent="0.3">
      <c r="A44" s="76">
        <v>45901</v>
      </c>
      <c r="B44" t="s">
        <v>1976</v>
      </c>
      <c r="C44" t="s">
        <v>1977</v>
      </c>
      <c r="D44" t="s">
        <v>1017</v>
      </c>
      <c r="E44" t="s">
        <v>586</v>
      </c>
      <c r="F44" t="s">
        <v>2021</v>
      </c>
      <c r="G44">
        <v>5.85</v>
      </c>
      <c r="O44">
        <v>2146</v>
      </c>
      <c r="R44" t="s">
        <v>587</v>
      </c>
      <c r="S44" t="s">
        <v>1790</v>
      </c>
      <c r="T44" t="s">
        <v>587</v>
      </c>
      <c r="U44" t="s">
        <v>587</v>
      </c>
    </row>
    <row r="45" spans="1:21" x14ac:dyDescent="0.3">
      <c r="A45" s="76">
        <v>45901</v>
      </c>
      <c r="B45" t="s">
        <v>1976</v>
      </c>
      <c r="C45" t="s">
        <v>1978</v>
      </c>
      <c r="D45" t="s">
        <v>1017</v>
      </c>
      <c r="E45" t="s">
        <v>586</v>
      </c>
      <c r="F45" t="s">
        <v>2021</v>
      </c>
      <c r="G45">
        <v>27.49</v>
      </c>
      <c r="O45">
        <v>2146</v>
      </c>
      <c r="R45" t="s">
        <v>587</v>
      </c>
      <c r="S45" t="s">
        <v>1790</v>
      </c>
      <c r="T45" t="s">
        <v>587</v>
      </c>
      <c r="U45" t="s">
        <v>587</v>
      </c>
    </row>
    <row r="46" spans="1:21" x14ac:dyDescent="0.3">
      <c r="A46" s="76">
        <v>45901</v>
      </c>
      <c r="B46" t="s">
        <v>1976</v>
      </c>
      <c r="C46" t="s">
        <v>1979</v>
      </c>
      <c r="D46" t="s">
        <v>1017</v>
      </c>
      <c r="E46" t="s">
        <v>586</v>
      </c>
      <c r="F46" t="s">
        <v>587</v>
      </c>
      <c r="G46">
        <v>5.85</v>
      </c>
      <c r="O46">
        <v>2150</v>
      </c>
      <c r="R46" t="s">
        <v>587</v>
      </c>
      <c r="S46" t="s">
        <v>1790</v>
      </c>
      <c r="T46" t="s">
        <v>587</v>
      </c>
      <c r="U46" t="s">
        <v>587</v>
      </c>
    </row>
    <row r="47" spans="1:21" x14ac:dyDescent="0.3">
      <c r="A47" s="76">
        <v>45901</v>
      </c>
      <c r="B47" t="s">
        <v>1976</v>
      </c>
      <c r="C47" t="s">
        <v>1980</v>
      </c>
      <c r="D47" t="s">
        <v>1017</v>
      </c>
      <c r="E47" t="s">
        <v>586</v>
      </c>
      <c r="F47" t="s">
        <v>587</v>
      </c>
      <c r="G47">
        <v>27.49</v>
      </c>
      <c r="O47">
        <v>2150</v>
      </c>
      <c r="R47" t="s">
        <v>587</v>
      </c>
      <c r="S47" t="s">
        <v>1790</v>
      </c>
      <c r="T47" t="s">
        <v>587</v>
      </c>
      <c r="U47" t="s">
        <v>587</v>
      </c>
    </row>
    <row r="48" spans="1:21" x14ac:dyDescent="0.3">
      <c r="A48" s="76">
        <v>45901</v>
      </c>
      <c r="B48" t="s">
        <v>1981</v>
      </c>
      <c r="C48" t="s">
        <v>1982</v>
      </c>
      <c r="D48" t="s">
        <v>1017</v>
      </c>
      <c r="E48" t="s">
        <v>586</v>
      </c>
      <c r="F48" t="s">
        <v>1953</v>
      </c>
      <c r="G48">
        <v>59.42</v>
      </c>
      <c r="O48">
        <v>2146</v>
      </c>
      <c r="R48" t="s">
        <v>587</v>
      </c>
      <c r="S48" t="s">
        <v>1790</v>
      </c>
      <c r="T48" t="s">
        <v>587</v>
      </c>
      <c r="U48" t="s">
        <v>587</v>
      </c>
    </row>
    <row r="49" spans="1:21" x14ac:dyDescent="0.3">
      <c r="A49" s="76">
        <v>45901</v>
      </c>
      <c r="B49" t="s">
        <v>1981</v>
      </c>
      <c r="C49" t="s">
        <v>1983</v>
      </c>
      <c r="D49" t="s">
        <v>1017</v>
      </c>
      <c r="E49" t="s">
        <v>586</v>
      </c>
      <c r="F49" t="s">
        <v>1953</v>
      </c>
      <c r="G49">
        <v>56.2</v>
      </c>
      <c r="O49">
        <v>2146</v>
      </c>
      <c r="R49" t="s">
        <v>587</v>
      </c>
      <c r="S49" t="s">
        <v>1790</v>
      </c>
      <c r="T49" t="s">
        <v>587</v>
      </c>
      <c r="U49" t="s">
        <v>587</v>
      </c>
    </row>
    <row r="50" spans="1:21" x14ac:dyDescent="0.3">
      <c r="A50" s="76">
        <v>45901</v>
      </c>
      <c r="B50" t="s">
        <v>1981</v>
      </c>
      <c r="C50" t="s">
        <v>1984</v>
      </c>
      <c r="D50" t="s">
        <v>1017</v>
      </c>
      <c r="E50" t="s">
        <v>586</v>
      </c>
      <c r="F50" t="s">
        <v>1953</v>
      </c>
      <c r="G50">
        <v>130.63999999999999</v>
      </c>
      <c r="O50">
        <v>2146</v>
      </c>
      <c r="R50" t="s">
        <v>587</v>
      </c>
      <c r="S50" t="s">
        <v>1790</v>
      </c>
      <c r="T50" t="s">
        <v>587</v>
      </c>
      <c r="U50" t="s">
        <v>587</v>
      </c>
    </row>
    <row r="51" spans="1:21" x14ac:dyDescent="0.3">
      <c r="A51" s="76">
        <v>45901</v>
      </c>
      <c r="B51" t="s">
        <v>1981</v>
      </c>
      <c r="C51" t="s">
        <v>1985</v>
      </c>
      <c r="D51" t="s">
        <v>1017</v>
      </c>
      <c r="E51" t="s">
        <v>586</v>
      </c>
      <c r="F51" t="s">
        <v>1953</v>
      </c>
      <c r="G51">
        <v>85.48</v>
      </c>
      <c r="O51">
        <v>2146</v>
      </c>
      <c r="R51" t="s">
        <v>587</v>
      </c>
      <c r="S51" t="s">
        <v>1790</v>
      </c>
      <c r="T51" t="s">
        <v>587</v>
      </c>
      <c r="U51" t="s">
        <v>587</v>
      </c>
    </row>
    <row r="52" spans="1:21" x14ac:dyDescent="0.3">
      <c r="A52" s="76">
        <v>45901</v>
      </c>
      <c r="B52" t="s">
        <v>1981</v>
      </c>
      <c r="C52" t="s">
        <v>1986</v>
      </c>
      <c r="D52" t="s">
        <v>1017</v>
      </c>
      <c r="E52" t="s">
        <v>586</v>
      </c>
      <c r="F52" t="s">
        <v>587</v>
      </c>
      <c r="G52">
        <v>59.42</v>
      </c>
      <c r="O52">
        <v>2150</v>
      </c>
      <c r="R52" t="s">
        <v>587</v>
      </c>
      <c r="S52" t="s">
        <v>1790</v>
      </c>
      <c r="T52" t="s">
        <v>587</v>
      </c>
      <c r="U52" t="s">
        <v>587</v>
      </c>
    </row>
    <row r="53" spans="1:21" x14ac:dyDescent="0.3">
      <c r="A53" s="76">
        <v>45901</v>
      </c>
      <c r="B53" t="s">
        <v>1981</v>
      </c>
      <c r="C53" t="s">
        <v>1987</v>
      </c>
      <c r="D53" t="s">
        <v>1017</v>
      </c>
      <c r="E53" t="s">
        <v>586</v>
      </c>
      <c r="F53" t="s">
        <v>587</v>
      </c>
      <c r="G53">
        <v>56.2</v>
      </c>
      <c r="O53">
        <v>2150</v>
      </c>
      <c r="R53" t="s">
        <v>587</v>
      </c>
      <c r="S53" t="s">
        <v>1790</v>
      </c>
      <c r="T53" t="s">
        <v>587</v>
      </c>
      <c r="U53" t="s">
        <v>587</v>
      </c>
    </row>
    <row r="54" spans="1:21" x14ac:dyDescent="0.3">
      <c r="A54" s="76">
        <v>45901</v>
      </c>
      <c r="B54" t="s">
        <v>1981</v>
      </c>
      <c r="C54" t="s">
        <v>1988</v>
      </c>
      <c r="D54" t="s">
        <v>1017</v>
      </c>
      <c r="E54" t="s">
        <v>586</v>
      </c>
      <c r="F54" t="s">
        <v>587</v>
      </c>
      <c r="G54">
        <v>130.63999999999999</v>
      </c>
      <c r="O54">
        <v>2150</v>
      </c>
      <c r="R54" t="s">
        <v>587</v>
      </c>
      <c r="S54" t="s">
        <v>1790</v>
      </c>
      <c r="T54" t="s">
        <v>587</v>
      </c>
      <c r="U54" t="s">
        <v>587</v>
      </c>
    </row>
    <row r="55" spans="1:21" x14ac:dyDescent="0.3">
      <c r="A55" s="76">
        <v>45901</v>
      </c>
      <c r="B55" t="s">
        <v>1981</v>
      </c>
      <c r="C55" t="s">
        <v>1989</v>
      </c>
      <c r="D55" t="s">
        <v>1017</v>
      </c>
      <c r="E55" t="s">
        <v>586</v>
      </c>
      <c r="F55" t="s">
        <v>587</v>
      </c>
      <c r="G55">
        <v>85.48</v>
      </c>
      <c r="O55">
        <v>2150</v>
      </c>
      <c r="R55" t="s">
        <v>587</v>
      </c>
      <c r="S55" t="s">
        <v>1790</v>
      </c>
      <c r="T55" t="s">
        <v>587</v>
      </c>
      <c r="U55" t="s">
        <v>587</v>
      </c>
    </row>
    <row r="56" spans="1:21" x14ac:dyDescent="0.3">
      <c r="A56" s="76">
        <v>45901</v>
      </c>
      <c r="B56" t="s">
        <v>1990</v>
      </c>
      <c r="C56" t="s">
        <v>1991</v>
      </c>
      <c r="D56" t="s">
        <v>1017</v>
      </c>
      <c r="E56" t="s">
        <v>586</v>
      </c>
      <c r="F56" t="s">
        <v>1953</v>
      </c>
      <c r="G56">
        <v>46.84</v>
      </c>
      <c r="O56">
        <v>2146</v>
      </c>
      <c r="R56" t="s">
        <v>587</v>
      </c>
      <c r="S56" t="s">
        <v>1790</v>
      </c>
      <c r="T56" t="s">
        <v>587</v>
      </c>
      <c r="U56" t="s">
        <v>587</v>
      </c>
    </row>
    <row r="57" spans="1:21" x14ac:dyDescent="0.3">
      <c r="A57" s="76">
        <v>45901</v>
      </c>
      <c r="B57" t="s">
        <v>1990</v>
      </c>
      <c r="C57" t="s">
        <v>1992</v>
      </c>
      <c r="D57" t="s">
        <v>1017</v>
      </c>
      <c r="E57" t="s">
        <v>586</v>
      </c>
      <c r="F57" t="s">
        <v>1953</v>
      </c>
      <c r="G57">
        <v>267.92</v>
      </c>
      <c r="O57">
        <v>2146</v>
      </c>
      <c r="R57" t="s">
        <v>587</v>
      </c>
      <c r="S57" t="s">
        <v>1790</v>
      </c>
      <c r="T57" t="s">
        <v>587</v>
      </c>
      <c r="U57" t="s">
        <v>587</v>
      </c>
    </row>
    <row r="58" spans="1:21" x14ac:dyDescent="0.3">
      <c r="A58" s="76">
        <v>45901</v>
      </c>
      <c r="B58" t="s">
        <v>1990</v>
      </c>
      <c r="C58" t="s">
        <v>1993</v>
      </c>
      <c r="D58" t="s">
        <v>1017</v>
      </c>
      <c r="E58" t="s">
        <v>586</v>
      </c>
      <c r="F58" t="s">
        <v>1953</v>
      </c>
      <c r="G58">
        <v>107.78</v>
      </c>
      <c r="O58">
        <v>2146</v>
      </c>
      <c r="R58" t="s">
        <v>587</v>
      </c>
      <c r="S58" t="s">
        <v>1790</v>
      </c>
      <c r="T58" t="s">
        <v>587</v>
      </c>
      <c r="U58" t="s">
        <v>587</v>
      </c>
    </row>
    <row r="59" spans="1:21" x14ac:dyDescent="0.3">
      <c r="A59" s="76">
        <v>45901</v>
      </c>
      <c r="B59" t="s">
        <v>1990</v>
      </c>
      <c r="C59" t="s">
        <v>1994</v>
      </c>
      <c r="D59" t="s">
        <v>1017</v>
      </c>
      <c r="E59" t="s">
        <v>586</v>
      </c>
      <c r="F59" t="s">
        <v>1953</v>
      </c>
      <c r="G59">
        <v>204.99</v>
      </c>
      <c r="O59">
        <v>2146</v>
      </c>
      <c r="R59" t="s">
        <v>587</v>
      </c>
      <c r="S59" t="s">
        <v>1790</v>
      </c>
      <c r="T59" t="s">
        <v>587</v>
      </c>
      <c r="U59" t="s">
        <v>587</v>
      </c>
    </row>
    <row r="60" spans="1:21" x14ac:dyDescent="0.3">
      <c r="A60" s="76">
        <v>45901</v>
      </c>
      <c r="B60" t="s">
        <v>1990</v>
      </c>
      <c r="C60" t="s">
        <v>1995</v>
      </c>
      <c r="D60" t="s">
        <v>1017</v>
      </c>
      <c r="E60" t="s">
        <v>586</v>
      </c>
      <c r="F60" t="s">
        <v>1953</v>
      </c>
      <c r="G60">
        <v>151.46</v>
      </c>
      <c r="O60">
        <v>2146</v>
      </c>
      <c r="R60" t="s">
        <v>587</v>
      </c>
      <c r="S60" t="s">
        <v>1790</v>
      </c>
      <c r="T60" t="s">
        <v>587</v>
      </c>
      <c r="U60" t="s">
        <v>587</v>
      </c>
    </row>
    <row r="61" spans="1:21" x14ac:dyDescent="0.3">
      <c r="A61" s="76">
        <v>45901</v>
      </c>
      <c r="B61" t="s">
        <v>1990</v>
      </c>
      <c r="C61" t="s">
        <v>1996</v>
      </c>
      <c r="D61" t="s">
        <v>1017</v>
      </c>
      <c r="E61" t="s">
        <v>586</v>
      </c>
      <c r="F61" t="s">
        <v>587</v>
      </c>
      <c r="G61">
        <v>267.92</v>
      </c>
      <c r="O61">
        <v>2150</v>
      </c>
      <c r="R61" t="s">
        <v>587</v>
      </c>
      <c r="S61" t="s">
        <v>1790</v>
      </c>
      <c r="T61" t="s">
        <v>587</v>
      </c>
      <c r="U61" t="s">
        <v>587</v>
      </c>
    </row>
    <row r="62" spans="1:21" x14ac:dyDescent="0.3">
      <c r="A62" s="76">
        <v>45901</v>
      </c>
      <c r="B62" t="s">
        <v>1990</v>
      </c>
      <c r="C62" t="s">
        <v>1997</v>
      </c>
      <c r="D62" t="s">
        <v>1017</v>
      </c>
      <c r="E62" t="s">
        <v>586</v>
      </c>
      <c r="F62" t="s">
        <v>587</v>
      </c>
      <c r="G62">
        <v>107.78</v>
      </c>
      <c r="O62">
        <v>2150</v>
      </c>
      <c r="R62" t="s">
        <v>587</v>
      </c>
      <c r="S62" t="s">
        <v>1790</v>
      </c>
      <c r="T62" t="s">
        <v>587</v>
      </c>
      <c r="U62" t="s">
        <v>587</v>
      </c>
    </row>
    <row r="63" spans="1:21" x14ac:dyDescent="0.3">
      <c r="A63" s="76">
        <v>45901</v>
      </c>
      <c r="B63" t="s">
        <v>1990</v>
      </c>
      <c r="C63" t="s">
        <v>1998</v>
      </c>
      <c r="D63" t="s">
        <v>1017</v>
      </c>
      <c r="E63" t="s">
        <v>586</v>
      </c>
      <c r="F63" t="s">
        <v>587</v>
      </c>
      <c r="G63">
        <v>204.99</v>
      </c>
      <c r="O63">
        <v>2150</v>
      </c>
      <c r="R63" t="s">
        <v>587</v>
      </c>
      <c r="S63" t="s">
        <v>1790</v>
      </c>
      <c r="T63" t="s">
        <v>587</v>
      </c>
      <c r="U63" t="s">
        <v>587</v>
      </c>
    </row>
    <row r="64" spans="1:21" x14ac:dyDescent="0.3">
      <c r="A64" s="76">
        <v>45901</v>
      </c>
      <c r="B64" t="s">
        <v>1990</v>
      </c>
      <c r="C64" t="s">
        <v>1999</v>
      </c>
      <c r="D64" t="s">
        <v>1017</v>
      </c>
      <c r="E64" t="s">
        <v>586</v>
      </c>
      <c r="F64" t="s">
        <v>587</v>
      </c>
      <c r="G64">
        <v>151.46</v>
      </c>
      <c r="O64">
        <v>2150</v>
      </c>
      <c r="R64" t="s">
        <v>587</v>
      </c>
      <c r="S64" t="s">
        <v>1790</v>
      </c>
      <c r="T64" t="s">
        <v>587</v>
      </c>
      <c r="U64" t="s">
        <v>587</v>
      </c>
    </row>
    <row r="65" spans="1:21" x14ac:dyDescent="0.3">
      <c r="A65" s="76">
        <v>45901</v>
      </c>
      <c r="B65" t="s">
        <v>2000</v>
      </c>
      <c r="C65" t="s">
        <v>2001</v>
      </c>
      <c r="D65" t="s">
        <v>1017</v>
      </c>
      <c r="E65" t="s">
        <v>586</v>
      </c>
      <c r="F65" t="s">
        <v>1953</v>
      </c>
      <c r="G65">
        <v>44.32</v>
      </c>
      <c r="O65">
        <v>2146</v>
      </c>
      <c r="R65" t="s">
        <v>587</v>
      </c>
      <c r="S65" t="s">
        <v>1790</v>
      </c>
      <c r="T65" t="s">
        <v>587</v>
      </c>
      <c r="U65" t="s">
        <v>587</v>
      </c>
    </row>
    <row r="66" spans="1:21" x14ac:dyDescent="0.3">
      <c r="A66" s="76">
        <v>45901</v>
      </c>
      <c r="B66" t="s">
        <v>2000</v>
      </c>
      <c r="C66" t="s">
        <v>2002</v>
      </c>
      <c r="D66" t="s">
        <v>1017</v>
      </c>
      <c r="E66" t="s">
        <v>586</v>
      </c>
      <c r="F66" t="s">
        <v>1953</v>
      </c>
      <c r="G66">
        <v>129.47999999999999</v>
      </c>
      <c r="O66">
        <v>2146</v>
      </c>
      <c r="R66" t="s">
        <v>587</v>
      </c>
      <c r="S66" t="s">
        <v>1790</v>
      </c>
      <c r="T66" t="s">
        <v>587</v>
      </c>
      <c r="U66" t="s">
        <v>587</v>
      </c>
    </row>
    <row r="67" spans="1:21" x14ac:dyDescent="0.3">
      <c r="A67" s="76">
        <v>45901</v>
      </c>
      <c r="B67" t="s">
        <v>2000</v>
      </c>
      <c r="C67" t="s">
        <v>2003</v>
      </c>
      <c r="D67" t="s">
        <v>1017</v>
      </c>
      <c r="E67" t="s">
        <v>586</v>
      </c>
      <c r="F67" t="s">
        <v>1953</v>
      </c>
      <c r="G67">
        <v>210.71</v>
      </c>
      <c r="O67">
        <v>2146</v>
      </c>
      <c r="R67" t="s">
        <v>587</v>
      </c>
      <c r="S67" t="s">
        <v>1790</v>
      </c>
      <c r="T67" t="s">
        <v>587</v>
      </c>
      <c r="U67" t="s">
        <v>587</v>
      </c>
    </row>
    <row r="68" spans="1:21" x14ac:dyDescent="0.3">
      <c r="A68" s="76">
        <v>45901</v>
      </c>
      <c r="B68" t="s">
        <v>2000</v>
      </c>
      <c r="C68" t="s">
        <v>2004</v>
      </c>
      <c r="D68" t="s">
        <v>1017</v>
      </c>
      <c r="E68" t="s">
        <v>586</v>
      </c>
      <c r="F68" t="s">
        <v>1953</v>
      </c>
      <c r="G68">
        <v>39.03</v>
      </c>
      <c r="O68">
        <v>2146</v>
      </c>
      <c r="R68" t="s">
        <v>587</v>
      </c>
      <c r="S68" t="s">
        <v>1790</v>
      </c>
      <c r="T68" t="s">
        <v>587</v>
      </c>
      <c r="U68" t="s">
        <v>587</v>
      </c>
    </row>
    <row r="69" spans="1:21" x14ac:dyDescent="0.3">
      <c r="A69" s="76">
        <v>45901</v>
      </c>
      <c r="B69" t="s">
        <v>2000</v>
      </c>
      <c r="C69" t="s">
        <v>2005</v>
      </c>
      <c r="D69" t="s">
        <v>1017</v>
      </c>
      <c r="E69" t="s">
        <v>586</v>
      </c>
      <c r="F69" t="s">
        <v>1953</v>
      </c>
      <c r="G69">
        <v>63.58</v>
      </c>
      <c r="O69">
        <v>2146</v>
      </c>
      <c r="R69" t="s">
        <v>587</v>
      </c>
      <c r="S69" t="s">
        <v>1790</v>
      </c>
      <c r="T69" t="s">
        <v>587</v>
      </c>
      <c r="U69" t="s">
        <v>587</v>
      </c>
    </row>
    <row r="70" spans="1:21" x14ac:dyDescent="0.3">
      <c r="A70" s="76">
        <v>45901</v>
      </c>
      <c r="B70" t="s">
        <v>2000</v>
      </c>
      <c r="C70" t="s">
        <v>2006</v>
      </c>
      <c r="D70" t="s">
        <v>1017</v>
      </c>
      <c r="E70" t="s">
        <v>586</v>
      </c>
      <c r="F70" t="s">
        <v>587</v>
      </c>
      <c r="G70">
        <v>44.32</v>
      </c>
      <c r="O70">
        <v>2150</v>
      </c>
      <c r="R70" t="s">
        <v>587</v>
      </c>
      <c r="S70" t="s">
        <v>1790</v>
      </c>
      <c r="T70" t="s">
        <v>587</v>
      </c>
      <c r="U70" t="s">
        <v>587</v>
      </c>
    </row>
    <row r="71" spans="1:21" x14ac:dyDescent="0.3">
      <c r="A71" s="76">
        <v>45901</v>
      </c>
      <c r="B71" t="s">
        <v>2000</v>
      </c>
      <c r="C71" t="s">
        <v>2007</v>
      </c>
      <c r="D71" t="s">
        <v>1017</v>
      </c>
      <c r="E71" t="s">
        <v>586</v>
      </c>
      <c r="F71" t="s">
        <v>587</v>
      </c>
      <c r="G71">
        <v>129.47999999999999</v>
      </c>
      <c r="O71">
        <v>2150</v>
      </c>
      <c r="R71" t="s">
        <v>587</v>
      </c>
      <c r="S71" t="s">
        <v>1790</v>
      </c>
      <c r="T71" t="s">
        <v>587</v>
      </c>
      <c r="U71" t="s">
        <v>587</v>
      </c>
    </row>
    <row r="72" spans="1:21" x14ac:dyDescent="0.3">
      <c r="A72" s="76">
        <v>45901</v>
      </c>
      <c r="B72" t="s">
        <v>2000</v>
      </c>
      <c r="C72" t="s">
        <v>2008</v>
      </c>
      <c r="D72" t="s">
        <v>1017</v>
      </c>
      <c r="E72" t="s">
        <v>586</v>
      </c>
      <c r="F72" t="s">
        <v>587</v>
      </c>
      <c r="G72">
        <v>210.71</v>
      </c>
      <c r="O72">
        <v>2150</v>
      </c>
      <c r="R72" t="s">
        <v>587</v>
      </c>
      <c r="S72" t="s">
        <v>1790</v>
      </c>
      <c r="T72" t="s">
        <v>587</v>
      </c>
      <c r="U72" t="s">
        <v>587</v>
      </c>
    </row>
    <row r="73" spans="1:21" x14ac:dyDescent="0.3">
      <c r="A73" s="76">
        <v>45901</v>
      </c>
      <c r="B73" t="s">
        <v>2000</v>
      </c>
      <c r="C73" t="s">
        <v>2009</v>
      </c>
      <c r="D73" t="s">
        <v>1017</v>
      </c>
      <c r="E73" t="s">
        <v>586</v>
      </c>
      <c r="F73" t="s">
        <v>587</v>
      </c>
      <c r="G73">
        <v>39.03</v>
      </c>
      <c r="O73">
        <v>2150</v>
      </c>
      <c r="R73" t="s">
        <v>587</v>
      </c>
      <c r="S73" t="s">
        <v>1790</v>
      </c>
      <c r="T73" t="s">
        <v>587</v>
      </c>
      <c r="U73" t="s">
        <v>587</v>
      </c>
    </row>
    <row r="74" spans="1:21" x14ac:dyDescent="0.3">
      <c r="A74" s="76">
        <v>45901</v>
      </c>
      <c r="B74" t="s">
        <v>2000</v>
      </c>
      <c r="C74" t="s">
        <v>2010</v>
      </c>
      <c r="D74" t="s">
        <v>1017</v>
      </c>
      <c r="E74" t="s">
        <v>586</v>
      </c>
      <c r="F74" t="s">
        <v>587</v>
      </c>
      <c r="G74">
        <v>63.58</v>
      </c>
      <c r="O74">
        <v>2150</v>
      </c>
      <c r="R74" t="s">
        <v>587</v>
      </c>
      <c r="S74" t="s">
        <v>1790</v>
      </c>
      <c r="T74" t="s">
        <v>587</v>
      </c>
      <c r="U74" t="s">
        <v>587</v>
      </c>
    </row>
    <row r="75" spans="1:21" x14ac:dyDescent="0.3">
      <c r="A75" s="76">
        <v>45901</v>
      </c>
      <c r="B75" t="s">
        <v>2011</v>
      </c>
      <c r="C75" t="s">
        <v>2012</v>
      </c>
      <c r="D75" t="s">
        <v>1017</v>
      </c>
      <c r="E75" t="s">
        <v>586</v>
      </c>
      <c r="F75" t="s">
        <v>1953</v>
      </c>
      <c r="G75">
        <v>136.63999999999999</v>
      </c>
      <c r="O75">
        <v>2146</v>
      </c>
      <c r="R75" t="s">
        <v>587</v>
      </c>
      <c r="S75" t="s">
        <v>1790</v>
      </c>
      <c r="T75" t="s">
        <v>587</v>
      </c>
      <c r="U75" t="s">
        <v>587</v>
      </c>
    </row>
    <row r="76" spans="1:21" x14ac:dyDescent="0.3">
      <c r="A76" s="76">
        <v>45901</v>
      </c>
      <c r="B76" t="s">
        <v>2011</v>
      </c>
      <c r="C76" t="s">
        <v>2013</v>
      </c>
      <c r="D76" t="s">
        <v>1017</v>
      </c>
      <c r="E76" t="s">
        <v>586</v>
      </c>
      <c r="F76" t="s">
        <v>1953</v>
      </c>
      <c r="G76">
        <v>222.19</v>
      </c>
      <c r="O76">
        <v>2146</v>
      </c>
      <c r="R76" t="s">
        <v>587</v>
      </c>
      <c r="S76" t="s">
        <v>1790</v>
      </c>
      <c r="T76" t="s">
        <v>587</v>
      </c>
      <c r="U76" t="s">
        <v>587</v>
      </c>
    </row>
    <row r="77" spans="1:21" x14ac:dyDescent="0.3">
      <c r="A77" s="76">
        <v>45901</v>
      </c>
      <c r="B77" t="s">
        <v>2011</v>
      </c>
      <c r="C77" t="s">
        <v>2014</v>
      </c>
      <c r="D77" t="s">
        <v>1017</v>
      </c>
      <c r="E77" t="s">
        <v>586</v>
      </c>
      <c r="F77" t="s">
        <v>587</v>
      </c>
      <c r="G77">
        <v>136.63999999999999</v>
      </c>
      <c r="O77">
        <v>2150</v>
      </c>
      <c r="R77" t="s">
        <v>587</v>
      </c>
      <c r="S77" t="s">
        <v>1790</v>
      </c>
      <c r="T77" t="s">
        <v>587</v>
      </c>
      <c r="U77" t="s">
        <v>587</v>
      </c>
    </row>
    <row r="78" spans="1:21" x14ac:dyDescent="0.3">
      <c r="A78" s="76">
        <v>45901</v>
      </c>
      <c r="B78" t="s">
        <v>2011</v>
      </c>
      <c r="C78" t="s">
        <v>2015</v>
      </c>
      <c r="D78" t="s">
        <v>1017</v>
      </c>
      <c r="E78" t="s">
        <v>586</v>
      </c>
      <c r="F78" t="s">
        <v>587</v>
      </c>
      <c r="G78">
        <v>222.19</v>
      </c>
      <c r="O78">
        <v>2150</v>
      </c>
      <c r="R78" t="s">
        <v>587</v>
      </c>
      <c r="S78" t="s">
        <v>1790</v>
      </c>
      <c r="T78" t="s">
        <v>587</v>
      </c>
      <c r="U78" t="s">
        <v>587</v>
      </c>
    </row>
    <row r="79" spans="1:21" x14ac:dyDescent="0.3">
      <c r="A79" s="76">
        <v>45901</v>
      </c>
      <c r="B79" t="s">
        <v>2016</v>
      </c>
      <c r="C79" t="s">
        <v>2017</v>
      </c>
      <c r="D79" t="s">
        <v>1017</v>
      </c>
      <c r="E79" t="s">
        <v>586</v>
      </c>
      <c r="F79" t="s">
        <v>587</v>
      </c>
      <c r="G79">
        <v>46.84</v>
      </c>
      <c r="O79">
        <v>2150</v>
      </c>
      <c r="R79" t="s">
        <v>587</v>
      </c>
      <c r="S79" t="s">
        <v>1790</v>
      </c>
      <c r="T79" t="s">
        <v>587</v>
      </c>
      <c r="U79" t="s">
        <v>587</v>
      </c>
    </row>
    <row r="80" spans="1:21" x14ac:dyDescent="0.3">
      <c r="A80" s="76">
        <v>45931</v>
      </c>
      <c r="B80" t="s">
        <v>2022</v>
      </c>
      <c r="C80" t="s">
        <v>2023</v>
      </c>
      <c r="D80" t="s">
        <v>1017</v>
      </c>
      <c r="E80" t="s">
        <v>586</v>
      </c>
      <c r="F80" t="s">
        <v>2024</v>
      </c>
      <c r="G80">
        <v>174.7</v>
      </c>
      <c r="O80">
        <v>2171</v>
      </c>
      <c r="R80" t="s">
        <v>587</v>
      </c>
      <c r="S80" t="s">
        <v>1790</v>
      </c>
      <c r="T80" t="s">
        <v>587</v>
      </c>
      <c r="U80" t="s">
        <v>587</v>
      </c>
    </row>
    <row r="81" spans="1:21" x14ac:dyDescent="0.3">
      <c r="A81" s="76">
        <v>45931</v>
      </c>
      <c r="B81" t="s">
        <v>2025</v>
      </c>
      <c r="C81" t="s">
        <v>2026</v>
      </c>
      <c r="D81" t="s">
        <v>1017</v>
      </c>
      <c r="E81" t="s">
        <v>586</v>
      </c>
      <c r="F81" t="s">
        <v>2024</v>
      </c>
      <c r="G81">
        <v>62.34</v>
      </c>
      <c r="O81">
        <v>2171</v>
      </c>
      <c r="R81" t="s">
        <v>587</v>
      </c>
      <c r="S81" t="s">
        <v>1790</v>
      </c>
      <c r="T81" t="s">
        <v>587</v>
      </c>
      <c r="U81" t="s">
        <v>587</v>
      </c>
    </row>
    <row r="82" spans="1:21" x14ac:dyDescent="0.3">
      <c r="A82" s="76">
        <v>45931</v>
      </c>
      <c r="B82" t="s">
        <v>2025</v>
      </c>
      <c r="C82" t="s">
        <v>2027</v>
      </c>
      <c r="D82" t="s">
        <v>1017</v>
      </c>
      <c r="E82" t="s">
        <v>586</v>
      </c>
      <c r="F82" t="s">
        <v>2024</v>
      </c>
      <c r="G82">
        <v>136.34</v>
      </c>
      <c r="O82">
        <v>2171</v>
      </c>
      <c r="R82" t="s">
        <v>587</v>
      </c>
      <c r="S82" t="s">
        <v>1790</v>
      </c>
      <c r="T82" t="s">
        <v>587</v>
      </c>
      <c r="U82" t="s">
        <v>587</v>
      </c>
    </row>
    <row r="83" spans="1:21" x14ac:dyDescent="0.3">
      <c r="A83" s="76">
        <v>45931</v>
      </c>
      <c r="B83" t="s">
        <v>2025</v>
      </c>
      <c r="C83" t="s">
        <v>2028</v>
      </c>
      <c r="D83" t="s">
        <v>1017</v>
      </c>
      <c r="E83" t="s">
        <v>586</v>
      </c>
      <c r="F83" t="s">
        <v>2024</v>
      </c>
      <c r="G83">
        <v>86.75</v>
      </c>
      <c r="O83">
        <v>2171</v>
      </c>
      <c r="R83" t="s">
        <v>587</v>
      </c>
      <c r="S83" t="s">
        <v>1790</v>
      </c>
      <c r="T83" t="s">
        <v>587</v>
      </c>
      <c r="U83" t="s">
        <v>587</v>
      </c>
    </row>
    <row r="84" spans="1:21" x14ac:dyDescent="0.3">
      <c r="A84" s="76">
        <v>45931</v>
      </c>
      <c r="B84" t="s">
        <v>2029</v>
      </c>
      <c r="C84" t="s">
        <v>2030</v>
      </c>
      <c r="D84" t="s">
        <v>1017</v>
      </c>
      <c r="E84" t="s">
        <v>586</v>
      </c>
      <c r="F84" t="s">
        <v>2024</v>
      </c>
      <c r="G84">
        <v>40.340000000000003</v>
      </c>
      <c r="O84">
        <v>2171</v>
      </c>
      <c r="R84" t="s">
        <v>587</v>
      </c>
      <c r="S84" t="s">
        <v>1790</v>
      </c>
      <c r="T84" t="s">
        <v>587</v>
      </c>
      <c r="U84" t="s">
        <v>587</v>
      </c>
    </row>
    <row r="85" spans="1:21" x14ac:dyDescent="0.3">
      <c r="A85" s="76">
        <v>45931</v>
      </c>
      <c r="B85" t="s">
        <v>2031</v>
      </c>
      <c r="C85" t="s">
        <v>2032</v>
      </c>
      <c r="D85" t="s">
        <v>1017</v>
      </c>
      <c r="E85" t="s">
        <v>586</v>
      </c>
      <c r="F85" t="s">
        <v>2024</v>
      </c>
      <c r="G85">
        <v>21.01</v>
      </c>
      <c r="O85">
        <v>2171</v>
      </c>
      <c r="R85" t="s">
        <v>587</v>
      </c>
      <c r="S85" t="s">
        <v>1790</v>
      </c>
      <c r="T85" t="s">
        <v>587</v>
      </c>
      <c r="U85" t="s">
        <v>587</v>
      </c>
    </row>
    <row r="86" spans="1:21" x14ac:dyDescent="0.3">
      <c r="A86" s="76">
        <v>45931</v>
      </c>
      <c r="B86" t="s">
        <v>2031</v>
      </c>
      <c r="C86" t="s">
        <v>2033</v>
      </c>
      <c r="D86" t="s">
        <v>1017</v>
      </c>
      <c r="E86" t="s">
        <v>586</v>
      </c>
      <c r="F86" t="s">
        <v>2024</v>
      </c>
      <c r="G86">
        <v>62.2</v>
      </c>
      <c r="O86">
        <v>2171</v>
      </c>
      <c r="R86" t="s">
        <v>587</v>
      </c>
      <c r="S86" t="s">
        <v>1790</v>
      </c>
      <c r="T86" t="s">
        <v>587</v>
      </c>
      <c r="U86" t="s">
        <v>587</v>
      </c>
    </row>
    <row r="87" spans="1:21" x14ac:dyDescent="0.3">
      <c r="A87" s="76">
        <v>45931</v>
      </c>
      <c r="B87" t="s">
        <v>2031</v>
      </c>
      <c r="C87" t="s">
        <v>2034</v>
      </c>
      <c r="D87" t="s">
        <v>1017</v>
      </c>
      <c r="E87" t="s">
        <v>586</v>
      </c>
      <c r="F87" t="s">
        <v>2024</v>
      </c>
      <c r="G87">
        <v>16.079999999999998</v>
      </c>
      <c r="O87">
        <v>2171</v>
      </c>
      <c r="R87" t="s">
        <v>587</v>
      </c>
      <c r="S87" t="s">
        <v>1790</v>
      </c>
      <c r="T87" t="s">
        <v>587</v>
      </c>
      <c r="U87" t="s">
        <v>587</v>
      </c>
    </row>
    <row r="88" spans="1:21" x14ac:dyDescent="0.3">
      <c r="A88" s="76">
        <v>45931</v>
      </c>
      <c r="B88" t="s">
        <v>2035</v>
      </c>
      <c r="C88" t="s">
        <v>2036</v>
      </c>
      <c r="D88" t="s">
        <v>1017</v>
      </c>
      <c r="E88" t="s">
        <v>586</v>
      </c>
      <c r="F88" t="s">
        <v>2024</v>
      </c>
      <c r="G88">
        <v>12.3</v>
      </c>
      <c r="O88">
        <v>2171</v>
      </c>
      <c r="R88" t="s">
        <v>587</v>
      </c>
      <c r="S88" t="s">
        <v>1790</v>
      </c>
      <c r="T88" t="s">
        <v>587</v>
      </c>
      <c r="U88" t="s">
        <v>587</v>
      </c>
    </row>
    <row r="89" spans="1:21" x14ac:dyDescent="0.3">
      <c r="A89" s="76">
        <v>45931</v>
      </c>
      <c r="B89" t="s">
        <v>2035</v>
      </c>
      <c r="C89" t="s">
        <v>2037</v>
      </c>
      <c r="D89" t="s">
        <v>1017</v>
      </c>
      <c r="E89" t="s">
        <v>586</v>
      </c>
      <c r="F89" t="s">
        <v>2024</v>
      </c>
      <c r="G89">
        <v>69.489999999999995</v>
      </c>
      <c r="O89">
        <v>2171</v>
      </c>
      <c r="R89" t="s">
        <v>587</v>
      </c>
      <c r="S89" t="s">
        <v>1790</v>
      </c>
      <c r="T89" t="s">
        <v>587</v>
      </c>
      <c r="U89" t="s">
        <v>587</v>
      </c>
    </row>
    <row r="90" spans="1:21" x14ac:dyDescent="0.3">
      <c r="A90" s="76">
        <v>45931</v>
      </c>
      <c r="B90" t="s">
        <v>2035</v>
      </c>
      <c r="C90" t="s">
        <v>2038</v>
      </c>
      <c r="D90" t="s">
        <v>1017</v>
      </c>
      <c r="E90" t="s">
        <v>586</v>
      </c>
      <c r="F90" t="s">
        <v>2024</v>
      </c>
      <c r="G90">
        <v>105.33</v>
      </c>
      <c r="O90">
        <v>2171</v>
      </c>
      <c r="R90" t="s">
        <v>587</v>
      </c>
      <c r="S90" t="s">
        <v>1790</v>
      </c>
      <c r="T90" t="s">
        <v>587</v>
      </c>
      <c r="U90" t="s">
        <v>587</v>
      </c>
    </row>
    <row r="91" spans="1:21" x14ac:dyDescent="0.3">
      <c r="A91" s="76">
        <v>45931</v>
      </c>
      <c r="B91" t="s">
        <v>2035</v>
      </c>
      <c r="C91" t="s">
        <v>2039</v>
      </c>
      <c r="D91" t="s">
        <v>1017</v>
      </c>
      <c r="E91" t="s">
        <v>586</v>
      </c>
      <c r="F91" t="s">
        <v>2024</v>
      </c>
      <c r="G91">
        <v>20.04</v>
      </c>
      <c r="O91">
        <v>2171</v>
      </c>
      <c r="R91" t="s">
        <v>587</v>
      </c>
      <c r="S91" t="s">
        <v>1790</v>
      </c>
      <c r="T91" t="s">
        <v>587</v>
      </c>
      <c r="U91" t="s">
        <v>587</v>
      </c>
    </row>
    <row r="92" spans="1:21" x14ac:dyDescent="0.3">
      <c r="A92" s="76">
        <v>45931</v>
      </c>
      <c r="B92" t="s">
        <v>2035</v>
      </c>
      <c r="C92" t="s">
        <v>2040</v>
      </c>
      <c r="D92" t="s">
        <v>1017</v>
      </c>
      <c r="E92" t="s">
        <v>586</v>
      </c>
      <c r="F92" t="s">
        <v>2024</v>
      </c>
      <c r="G92">
        <v>32.380000000000003</v>
      </c>
      <c r="O92">
        <v>2171</v>
      </c>
      <c r="R92" t="s">
        <v>587</v>
      </c>
      <c r="S92" t="s">
        <v>1790</v>
      </c>
      <c r="T92" t="s">
        <v>587</v>
      </c>
      <c r="U92" t="s">
        <v>587</v>
      </c>
    </row>
    <row r="93" spans="1:21" x14ac:dyDescent="0.3">
      <c r="A93" s="76">
        <v>45931</v>
      </c>
      <c r="B93" t="s">
        <v>2041</v>
      </c>
      <c r="C93" t="s">
        <v>2042</v>
      </c>
      <c r="D93" t="s">
        <v>1017</v>
      </c>
      <c r="E93" t="s">
        <v>586</v>
      </c>
      <c r="F93" t="s">
        <v>2024</v>
      </c>
      <c r="G93">
        <v>2.58</v>
      </c>
      <c r="O93">
        <v>2171</v>
      </c>
      <c r="R93" t="s">
        <v>587</v>
      </c>
      <c r="S93" t="s">
        <v>1790</v>
      </c>
      <c r="T93" t="s">
        <v>587</v>
      </c>
      <c r="U93" t="s">
        <v>587</v>
      </c>
    </row>
    <row r="94" spans="1:21" x14ac:dyDescent="0.3">
      <c r="A94" s="76">
        <v>45931</v>
      </c>
      <c r="B94" t="s">
        <v>2043</v>
      </c>
      <c r="C94" t="s">
        <v>2044</v>
      </c>
      <c r="D94" t="s">
        <v>1017</v>
      </c>
      <c r="E94" t="s">
        <v>586</v>
      </c>
      <c r="F94" t="s">
        <v>2045</v>
      </c>
      <c r="G94">
        <v>65.430000000000007</v>
      </c>
      <c r="O94">
        <v>2171</v>
      </c>
      <c r="R94" t="s">
        <v>587</v>
      </c>
      <c r="S94" t="s">
        <v>1790</v>
      </c>
      <c r="T94" t="s">
        <v>587</v>
      </c>
      <c r="U94" t="s">
        <v>587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089DE-A12B-4066-81A4-EE78A0048D71}">
  <dimension ref="A1:U79"/>
  <sheetViews>
    <sheetView topLeftCell="A66" workbookViewId="0">
      <selection activeCell="D78" sqref="D23:D78"/>
    </sheetView>
  </sheetViews>
  <sheetFormatPr defaultRowHeight="14.4" x14ac:dyDescent="0.3"/>
  <sheetData>
    <row r="1" spans="1:21" x14ac:dyDescent="0.3">
      <c r="A1" t="s">
        <v>542</v>
      </c>
      <c r="B1">
        <v>2026</v>
      </c>
    </row>
    <row r="3" spans="1:21" x14ac:dyDescent="0.3">
      <c r="A3" t="s">
        <v>543</v>
      </c>
      <c r="C3" t="s">
        <v>544</v>
      </c>
    </row>
    <row r="5" spans="1:21" x14ac:dyDescent="0.3">
      <c r="A5" t="s">
        <v>545</v>
      </c>
      <c r="B5" t="s">
        <v>673</v>
      </c>
      <c r="C5" t="s">
        <v>982</v>
      </c>
    </row>
    <row r="6" spans="1:21" x14ac:dyDescent="0.3">
      <c r="A6" t="s">
        <v>547</v>
      </c>
      <c r="B6" t="s">
        <v>548</v>
      </c>
    </row>
    <row r="7" spans="1:21" x14ac:dyDescent="0.3">
      <c r="A7" t="s">
        <v>549</v>
      </c>
      <c r="B7" t="s">
        <v>550</v>
      </c>
    </row>
    <row r="8" spans="1:21" x14ac:dyDescent="0.3">
      <c r="A8" t="s">
        <v>551</v>
      </c>
      <c r="B8" t="s">
        <v>552</v>
      </c>
    </row>
    <row r="9" spans="1:21" x14ac:dyDescent="0.3">
      <c r="A9" t="s">
        <v>553</v>
      </c>
      <c r="B9" t="s">
        <v>554</v>
      </c>
    </row>
    <row r="10" spans="1:21" x14ac:dyDescent="0.3">
      <c r="A10" t="s">
        <v>555</v>
      </c>
      <c r="B10" t="s">
        <v>556</v>
      </c>
    </row>
    <row r="11" spans="1:21" x14ac:dyDescent="0.3">
      <c r="A11" t="s">
        <v>557</v>
      </c>
      <c r="B11" t="s">
        <v>983</v>
      </c>
    </row>
    <row r="13" spans="1:21" x14ac:dyDescent="0.3">
      <c r="A13" t="s">
        <v>1924</v>
      </c>
      <c r="D13" t="s">
        <v>1925</v>
      </c>
      <c r="E13" t="s">
        <v>1949</v>
      </c>
    </row>
    <row r="15" spans="1:21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  <c r="R15" t="s">
        <v>1656</v>
      </c>
      <c r="S15" t="s">
        <v>1788</v>
      </c>
      <c r="T15" t="s">
        <v>1657</v>
      </c>
      <c r="U15" t="s">
        <v>1789</v>
      </c>
    </row>
    <row r="16" spans="1:21" x14ac:dyDescent="0.3">
      <c r="A16" s="76">
        <v>45839</v>
      </c>
      <c r="B16" t="s">
        <v>1927</v>
      </c>
      <c r="C16" t="s">
        <v>1928</v>
      </c>
      <c r="D16" t="s">
        <v>1017</v>
      </c>
      <c r="E16" t="s">
        <v>586</v>
      </c>
      <c r="F16" t="s">
        <v>587</v>
      </c>
      <c r="G16">
        <v>105.01</v>
      </c>
      <c r="O16">
        <v>2073</v>
      </c>
      <c r="R16" t="s">
        <v>587</v>
      </c>
      <c r="S16" t="s">
        <v>1790</v>
      </c>
      <c r="T16" t="s">
        <v>587</v>
      </c>
      <c r="U16" t="s">
        <v>587</v>
      </c>
    </row>
    <row r="17" spans="1:21" x14ac:dyDescent="0.3">
      <c r="A17" s="76">
        <v>45870</v>
      </c>
      <c r="B17" t="s">
        <v>1932</v>
      </c>
      <c r="C17" t="s">
        <v>1933</v>
      </c>
      <c r="D17" t="s">
        <v>1017</v>
      </c>
      <c r="E17" t="s">
        <v>586</v>
      </c>
      <c r="F17" t="s">
        <v>1950</v>
      </c>
      <c r="G17">
        <v>1942.13</v>
      </c>
      <c r="O17">
        <v>2116</v>
      </c>
      <c r="R17" t="s">
        <v>587</v>
      </c>
      <c r="S17" t="s">
        <v>1790</v>
      </c>
      <c r="T17" t="s">
        <v>587</v>
      </c>
      <c r="U17" t="s">
        <v>587</v>
      </c>
    </row>
    <row r="18" spans="1:21" x14ac:dyDescent="0.3">
      <c r="A18" s="76">
        <v>45870</v>
      </c>
      <c r="B18" t="s">
        <v>1934</v>
      </c>
      <c r="C18" t="s">
        <v>1935</v>
      </c>
      <c r="D18" t="s">
        <v>1017</v>
      </c>
      <c r="E18" t="s">
        <v>586</v>
      </c>
      <c r="F18" t="s">
        <v>1950</v>
      </c>
      <c r="G18">
        <v>28.18</v>
      </c>
      <c r="O18">
        <v>2116</v>
      </c>
      <c r="R18" t="s">
        <v>587</v>
      </c>
      <c r="S18" t="s">
        <v>1790</v>
      </c>
      <c r="T18" t="s">
        <v>587</v>
      </c>
      <c r="U18" t="s">
        <v>587</v>
      </c>
    </row>
    <row r="19" spans="1:21" x14ac:dyDescent="0.3">
      <c r="A19" s="76">
        <v>45870</v>
      </c>
      <c r="B19" t="s">
        <v>1934</v>
      </c>
      <c r="C19" t="s">
        <v>1936</v>
      </c>
      <c r="D19" t="s">
        <v>1017</v>
      </c>
      <c r="E19" t="s">
        <v>586</v>
      </c>
      <c r="F19" t="s">
        <v>1950</v>
      </c>
      <c r="G19">
        <v>47.85</v>
      </c>
      <c r="O19">
        <v>2116</v>
      </c>
      <c r="R19" t="s">
        <v>587</v>
      </c>
      <c r="S19" t="s">
        <v>1790</v>
      </c>
      <c r="T19" t="s">
        <v>587</v>
      </c>
      <c r="U19" t="s">
        <v>587</v>
      </c>
    </row>
    <row r="20" spans="1:21" x14ac:dyDescent="0.3">
      <c r="A20" s="76">
        <v>45870</v>
      </c>
      <c r="B20" t="s">
        <v>1934</v>
      </c>
      <c r="C20" t="s">
        <v>1937</v>
      </c>
      <c r="D20" t="s">
        <v>1017</v>
      </c>
      <c r="E20" t="s">
        <v>586</v>
      </c>
      <c r="F20" t="s">
        <v>1950</v>
      </c>
      <c r="G20">
        <v>71.400000000000006</v>
      </c>
      <c r="O20">
        <v>2116</v>
      </c>
      <c r="R20" t="s">
        <v>587</v>
      </c>
      <c r="S20" t="s">
        <v>1790</v>
      </c>
      <c r="T20" t="s">
        <v>587</v>
      </c>
      <c r="U20" t="s">
        <v>587</v>
      </c>
    </row>
    <row r="21" spans="1:21" x14ac:dyDescent="0.3">
      <c r="A21" s="76">
        <v>45870</v>
      </c>
      <c r="B21" t="s">
        <v>1934</v>
      </c>
      <c r="C21" t="s">
        <v>1938</v>
      </c>
      <c r="D21" t="s">
        <v>1017</v>
      </c>
      <c r="E21" t="s">
        <v>586</v>
      </c>
      <c r="F21" t="s">
        <v>1950</v>
      </c>
      <c r="G21">
        <v>48.41</v>
      </c>
      <c r="O21">
        <v>2116</v>
      </c>
      <c r="R21" t="s">
        <v>587</v>
      </c>
      <c r="S21" t="s">
        <v>1790</v>
      </c>
      <c r="T21" t="s">
        <v>587</v>
      </c>
      <c r="U21" t="s">
        <v>587</v>
      </c>
    </row>
    <row r="22" spans="1:21" x14ac:dyDescent="0.3">
      <c r="A22" s="76">
        <v>45870</v>
      </c>
      <c r="B22" t="s">
        <v>1939</v>
      </c>
      <c r="C22" t="s">
        <v>1940</v>
      </c>
      <c r="D22" t="s">
        <v>878</v>
      </c>
      <c r="E22" t="s">
        <v>586</v>
      </c>
      <c r="F22" t="s">
        <v>587</v>
      </c>
      <c r="G22">
        <v>779495.26</v>
      </c>
      <c r="O22">
        <v>2116</v>
      </c>
      <c r="R22" t="s">
        <v>587</v>
      </c>
      <c r="S22" t="s">
        <v>1790</v>
      </c>
      <c r="T22" t="s">
        <v>587</v>
      </c>
      <c r="U22" t="s">
        <v>587</v>
      </c>
    </row>
    <row r="23" spans="1:21" x14ac:dyDescent="0.3">
      <c r="A23" s="76">
        <v>45901</v>
      </c>
      <c r="B23" t="s">
        <v>1951</v>
      </c>
      <c r="C23" t="s">
        <v>1952</v>
      </c>
      <c r="D23" t="s">
        <v>1017</v>
      </c>
      <c r="E23" t="s">
        <v>586</v>
      </c>
      <c r="F23" t="s">
        <v>1953</v>
      </c>
      <c r="G23">
        <v>0.87</v>
      </c>
      <c r="O23">
        <v>2146</v>
      </c>
      <c r="R23" t="s">
        <v>587</v>
      </c>
      <c r="S23" t="s">
        <v>1790</v>
      </c>
      <c r="T23" t="s">
        <v>587</v>
      </c>
      <c r="U23" t="s">
        <v>587</v>
      </c>
    </row>
    <row r="24" spans="1:21" x14ac:dyDescent="0.3">
      <c r="A24" s="76">
        <v>45901</v>
      </c>
      <c r="B24" t="s">
        <v>1954</v>
      </c>
      <c r="C24" t="s">
        <v>1955</v>
      </c>
      <c r="D24" t="s">
        <v>1017</v>
      </c>
      <c r="E24" t="s">
        <v>586</v>
      </c>
      <c r="F24" t="s">
        <v>587</v>
      </c>
      <c r="G24">
        <v>150.01</v>
      </c>
      <c r="O24">
        <v>2146</v>
      </c>
      <c r="R24" t="s">
        <v>587</v>
      </c>
      <c r="S24" t="s">
        <v>1790</v>
      </c>
      <c r="T24" t="s">
        <v>587</v>
      </c>
      <c r="U24" t="s">
        <v>587</v>
      </c>
    </row>
    <row r="25" spans="1:21" x14ac:dyDescent="0.3">
      <c r="A25" s="76">
        <v>45901</v>
      </c>
      <c r="B25" t="s">
        <v>1954</v>
      </c>
      <c r="C25" t="s">
        <v>1956</v>
      </c>
      <c r="D25" t="s">
        <v>1017</v>
      </c>
      <c r="E25" t="s">
        <v>586</v>
      </c>
      <c r="F25" t="s">
        <v>587</v>
      </c>
      <c r="G25">
        <v>330.06</v>
      </c>
      <c r="O25">
        <v>2146</v>
      </c>
      <c r="R25" t="s">
        <v>587</v>
      </c>
      <c r="S25" t="s">
        <v>1790</v>
      </c>
      <c r="T25" t="s">
        <v>587</v>
      </c>
      <c r="U25" t="s">
        <v>587</v>
      </c>
    </row>
    <row r="26" spans="1:21" x14ac:dyDescent="0.3">
      <c r="A26" s="76">
        <v>45901</v>
      </c>
      <c r="B26" t="s">
        <v>1954</v>
      </c>
      <c r="C26" t="s">
        <v>1957</v>
      </c>
      <c r="D26" t="s">
        <v>1017</v>
      </c>
      <c r="E26" t="s">
        <v>586</v>
      </c>
      <c r="F26" t="s">
        <v>587</v>
      </c>
      <c r="G26">
        <v>75.87</v>
      </c>
      <c r="O26">
        <v>2146</v>
      </c>
      <c r="R26" t="s">
        <v>587</v>
      </c>
      <c r="S26" t="s">
        <v>1790</v>
      </c>
      <c r="T26" t="s">
        <v>587</v>
      </c>
      <c r="U26" t="s">
        <v>587</v>
      </c>
    </row>
    <row r="27" spans="1:21" x14ac:dyDescent="0.3">
      <c r="A27" s="76">
        <v>45901</v>
      </c>
      <c r="B27" t="s">
        <v>1954</v>
      </c>
      <c r="C27" t="s">
        <v>1958</v>
      </c>
      <c r="D27" t="s">
        <v>1017</v>
      </c>
      <c r="E27" t="s">
        <v>586</v>
      </c>
      <c r="F27" t="s">
        <v>587</v>
      </c>
      <c r="G27">
        <v>56.34</v>
      </c>
      <c r="O27">
        <v>2146</v>
      </c>
      <c r="R27" t="s">
        <v>587</v>
      </c>
      <c r="S27" t="s">
        <v>1790</v>
      </c>
      <c r="T27" t="s">
        <v>587</v>
      </c>
      <c r="U27" t="s">
        <v>587</v>
      </c>
    </row>
    <row r="28" spans="1:21" x14ac:dyDescent="0.3">
      <c r="A28" s="76">
        <v>45901</v>
      </c>
      <c r="B28" t="s">
        <v>1954</v>
      </c>
      <c r="C28" t="s">
        <v>1959</v>
      </c>
      <c r="D28" t="s">
        <v>1017</v>
      </c>
      <c r="E28" t="s">
        <v>586</v>
      </c>
      <c r="F28" t="s">
        <v>587</v>
      </c>
      <c r="G28">
        <v>126.43</v>
      </c>
      <c r="O28">
        <v>2146</v>
      </c>
      <c r="R28" t="s">
        <v>587</v>
      </c>
      <c r="S28" t="s">
        <v>1790</v>
      </c>
      <c r="T28" t="s">
        <v>587</v>
      </c>
      <c r="U28" t="s">
        <v>587</v>
      </c>
    </row>
    <row r="29" spans="1:21" x14ac:dyDescent="0.3">
      <c r="A29" s="76">
        <v>45901</v>
      </c>
      <c r="B29" t="s">
        <v>1954</v>
      </c>
      <c r="C29" t="s">
        <v>1960</v>
      </c>
      <c r="D29" t="s">
        <v>1017</v>
      </c>
      <c r="E29" t="s">
        <v>586</v>
      </c>
      <c r="F29" t="s">
        <v>587</v>
      </c>
      <c r="G29">
        <v>69.5</v>
      </c>
      <c r="O29">
        <v>2146</v>
      </c>
      <c r="R29" t="s">
        <v>587</v>
      </c>
      <c r="S29" t="s">
        <v>1790</v>
      </c>
      <c r="T29" t="s">
        <v>587</v>
      </c>
      <c r="U29" t="s">
        <v>587</v>
      </c>
    </row>
    <row r="30" spans="1:21" x14ac:dyDescent="0.3">
      <c r="A30" s="76">
        <v>45901</v>
      </c>
      <c r="B30" t="s">
        <v>1954</v>
      </c>
      <c r="C30" t="s">
        <v>1961</v>
      </c>
      <c r="D30" t="s">
        <v>1017</v>
      </c>
      <c r="E30" t="s">
        <v>586</v>
      </c>
      <c r="F30" t="s">
        <v>587</v>
      </c>
      <c r="G30">
        <v>108.55</v>
      </c>
      <c r="O30">
        <v>2146</v>
      </c>
      <c r="R30" t="s">
        <v>587</v>
      </c>
      <c r="S30" t="s">
        <v>1790</v>
      </c>
      <c r="T30" t="s">
        <v>587</v>
      </c>
      <c r="U30" t="s">
        <v>587</v>
      </c>
    </row>
    <row r="31" spans="1:21" x14ac:dyDescent="0.3">
      <c r="A31" s="76">
        <v>45901</v>
      </c>
      <c r="B31" t="s">
        <v>1954</v>
      </c>
      <c r="C31" t="s">
        <v>1962</v>
      </c>
      <c r="D31" t="s">
        <v>1017</v>
      </c>
      <c r="E31" t="s">
        <v>586</v>
      </c>
      <c r="F31" t="s">
        <v>587</v>
      </c>
      <c r="G31">
        <v>127.07</v>
      </c>
      <c r="O31">
        <v>2146</v>
      </c>
      <c r="R31" t="s">
        <v>587</v>
      </c>
      <c r="S31" t="s">
        <v>1790</v>
      </c>
      <c r="T31" t="s">
        <v>587</v>
      </c>
      <c r="U31" t="s">
        <v>587</v>
      </c>
    </row>
    <row r="32" spans="1:21" x14ac:dyDescent="0.3">
      <c r="A32" s="76">
        <v>45901</v>
      </c>
      <c r="B32" t="s">
        <v>1954</v>
      </c>
      <c r="C32" t="s">
        <v>1963</v>
      </c>
      <c r="D32" t="s">
        <v>1017</v>
      </c>
      <c r="E32" t="s">
        <v>586</v>
      </c>
      <c r="F32" t="s">
        <v>587</v>
      </c>
      <c r="G32">
        <v>55.39</v>
      </c>
      <c r="O32">
        <v>2150</v>
      </c>
      <c r="R32" t="s">
        <v>587</v>
      </c>
      <c r="S32" t="s">
        <v>1790</v>
      </c>
      <c r="T32" t="s">
        <v>587</v>
      </c>
      <c r="U32" t="s">
        <v>587</v>
      </c>
    </row>
    <row r="33" spans="1:21" x14ac:dyDescent="0.3">
      <c r="A33" s="76">
        <v>45901</v>
      </c>
      <c r="B33" t="s">
        <v>1964</v>
      </c>
      <c r="C33" t="s">
        <v>1965</v>
      </c>
      <c r="D33" t="s">
        <v>1017</v>
      </c>
      <c r="E33" t="s">
        <v>586</v>
      </c>
      <c r="F33" t="s">
        <v>587</v>
      </c>
      <c r="G33">
        <v>0.56999999999999995</v>
      </c>
      <c r="O33">
        <v>2146</v>
      </c>
      <c r="R33" t="s">
        <v>587</v>
      </c>
      <c r="S33" t="s">
        <v>1790</v>
      </c>
      <c r="T33" t="s">
        <v>587</v>
      </c>
      <c r="U33" t="s">
        <v>587</v>
      </c>
    </row>
    <row r="34" spans="1:21" x14ac:dyDescent="0.3">
      <c r="A34" s="76">
        <v>45901</v>
      </c>
      <c r="B34" t="s">
        <v>1964</v>
      </c>
      <c r="C34" t="s">
        <v>1966</v>
      </c>
      <c r="D34" t="s">
        <v>1017</v>
      </c>
      <c r="E34" t="s">
        <v>586</v>
      </c>
      <c r="F34" t="s">
        <v>587</v>
      </c>
      <c r="G34">
        <v>0.56999999999999995</v>
      </c>
      <c r="O34">
        <v>2150</v>
      </c>
      <c r="R34" t="s">
        <v>587</v>
      </c>
      <c r="S34" t="s">
        <v>1790</v>
      </c>
      <c r="T34" t="s">
        <v>587</v>
      </c>
      <c r="U34" t="s">
        <v>587</v>
      </c>
    </row>
    <row r="35" spans="1:21" x14ac:dyDescent="0.3">
      <c r="A35" s="76">
        <v>45901</v>
      </c>
      <c r="B35" t="s">
        <v>1967</v>
      </c>
      <c r="C35" t="s">
        <v>1968</v>
      </c>
      <c r="D35" t="s">
        <v>1017</v>
      </c>
      <c r="E35" t="s">
        <v>586</v>
      </c>
      <c r="F35" t="s">
        <v>587</v>
      </c>
      <c r="G35">
        <v>0.35</v>
      </c>
      <c r="O35">
        <v>2146</v>
      </c>
      <c r="R35" t="s">
        <v>587</v>
      </c>
      <c r="S35" t="s">
        <v>1790</v>
      </c>
      <c r="T35" t="s">
        <v>587</v>
      </c>
      <c r="U35" t="s">
        <v>587</v>
      </c>
    </row>
    <row r="36" spans="1:21" x14ac:dyDescent="0.3">
      <c r="A36" s="76">
        <v>45901</v>
      </c>
      <c r="B36" t="s">
        <v>1967</v>
      </c>
      <c r="C36" t="s">
        <v>1969</v>
      </c>
      <c r="D36" t="s">
        <v>1017</v>
      </c>
      <c r="E36" t="s">
        <v>586</v>
      </c>
      <c r="F36" t="s">
        <v>587</v>
      </c>
      <c r="G36">
        <v>56.35</v>
      </c>
      <c r="O36">
        <v>2146</v>
      </c>
      <c r="R36" t="s">
        <v>587</v>
      </c>
      <c r="S36" t="s">
        <v>1790</v>
      </c>
      <c r="T36" t="s">
        <v>587</v>
      </c>
      <c r="U36" t="s">
        <v>587</v>
      </c>
    </row>
    <row r="37" spans="1:21" x14ac:dyDescent="0.3">
      <c r="A37" s="76">
        <v>45901</v>
      </c>
      <c r="B37" t="s">
        <v>1967</v>
      </c>
      <c r="C37" t="s">
        <v>1970</v>
      </c>
      <c r="D37" t="s">
        <v>1017</v>
      </c>
      <c r="E37" t="s">
        <v>586</v>
      </c>
      <c r="F37" t="s">
        <v>587</v>
      </c>
      <c r="G37">
        <v>64.77</v>
      </c>
      <c r="O37">
        <v>2146</v>
      </c>
      <c r="R37" t="s">
        <v>587</v>
      </c>
      <c r="S37" t="s">
        <v>1790</v>
      </c>
      <c r="T37" t="s">
        <v>587</v>
      </c>
      <c r="U37" t="s">
        <v>587</v>
      </c>
    </row>
    <row r="38" spans="1:21" x14ac:dyDescent="0.3">
      <c r="A38" s="76">
        <v>45901</v>
      </c>
      <c r="B38" t="s">
        <v>1967</v>
      </c>
      <c r="C38" t="s">
        <v>1971</v>
      </c>
      <c r="D38" t="s">
        <v>1017</v>
      </c>
      <c r="E38" t="s">
        <v>586</v>
      </c>
      <c r="F38" t="s">
        <v>587</v>
      </c>
      <c r="G38">
        <v>0.17</v>
      </c>
      <c r="O38">
        <v>2146</v>
      </c>
      <c r="R38" t="s">
        <v>587</v>
      </c>
      <c r="S38" t="s">
        <v>1790</v>
      </c>
      <c r="T38" t="s">
        <v>587</v>
      </c>
      <c r="U38" t="s">
        <v>587</v>
      </c>
    </row>
    <row r="39" spans="1:21" x14ac:dyDescent="0.3">
      <c r="A39" s="76">
        <v>45901</v>
      </c>
      <c r="B39" t="s">
        <v>1967</v>
      </c>
      <c r="C39" t="s">
        <v>1972</v>
      </c>
      <c r="D39" t="s">
        <v>1017</v>
      </c>
      <c r="E39" t="s">
        <v>586</v>
      </c>
      <c r="F39" t="s">
        <v>587</v>
      </c>
      <c r="G39">
        <v>0.35</v>
      </c>
      <c r="O39">
        <v>2150</v>
      </c>
      <c r="R39" t="s">
        <v>587</v>
      </c>
      <c r="S39" t="s">
        <v>1790</v>
      </c>
      <c r="T39" t="s">
        <v>587</v>
      </c>
      <c r="U39" t="s">
        <v>587</v>
      </c>
    </row>
    <row r="40" spans="1:21" x14ac:dyDescent="0.3">
      <c r="A40" s="76">
        <v>45901</v>
      </c>
      <c r="B40" t="s">
        <v>1967</v>
      </c>
      <c r="C40" t="s">
        <v>1973</v>
      </c>
      <c r="D40" t="s">
        <v>1017</v>
      </c>
      <c r="E40" t="s">
        <v>586</v>
      </c>
      <c r="F40" t="s">
        <v>587</v>
      </c>
      <c r="G40">
        <v>56.35</v>
      </c>
      <c r="O40">
        <v>2150</v>
      </c>
      <c r="R40" t="s">
        <v>587</v>
      </c>
      <c r="S40" t="s">
        <v>1790</v>
      </c>
      <c r="T40" t="s">
        <v>587</v>
      </c>
      <c r="U40" t="s">
        <v>587</v>
      </c>
    </row>
    <row r="41" spans="1:21" x14ac:dyDescent="0.3">
      <c r="A41" s="76">
        <v>45901</v>
      </c>
      <c r="B41" t="s">
        <v>1967</v>
      </c>
      <c r="C41" t="s">
        <v>1974</v>
      </c>
      <c r="D41" t="s">
        <v>1017</v>
      </c>
      <c r="E41" t="s">
        <v>586</v>
      </c>
      <c r="F41" t="s">
        <v>587</v>
      </c>
      <c r="G41">
        <v>64.77</v>
      </c>
      <c r="O41">
        <v>2150</v>
      </c>
      <c r="R41" t="s">
        <v>587</v>
      </c>
      <c r="S41" t="s">
        <v>1790</v>
      </c>
      <c r="T41" t="s">
        <v>587</v>
      </c>
      <c r="U41" t="s">
        <v>587</v>
      </c>
    </row>
    <row r="42" spans="1:21" x14ac:dyDescent="0.3">
      <c r="A42" s="76">
        <v>45901</v>
      </c>
      <c r="B42" t="s">
        <v>1967</v>
      </c>
      <c r="C42" t="s">
        <v>1975</v>
      </c>
      <c r="D42" t="s">
        <v>1017</v>
      </c>
      <c r="E42" t="s">
        <v>586</v>
      </c>
      <c r="F42" t="s">
        <v>587</v>
      </c>
      <c r="G42">
        <v>0.17</v>
      </c>
      <c r="O42">
        <v>2150</v>
      </c>
      <c r="R42" t="s">
        <v>587</v>
      </c>
      <c r="S42" t="s">
        <v>1790</v>
      </c>
      <c r="T42" t="s">
        <v>587</v>
      </c>
      <c r="U42" t="s">
        <v>587</v>
      </c>
    </row>
    <row r="43" spans="1:21" x14ac:dyDescent="0.3">
      <c r="A43" s="76">
        <v>45901</v>
      </c>
      <c r="B43" t="s">
        <v>1976</v>
      </c>
      <c r="C43" t="s">
        <v>1977</v>
      </c>
      <c r="D43" t="s">
        <v>1017</v>
      </c>
      <c r="E43" t="s">
        <v>586</v>
      </c>
      <c r="F43" t="s">
        <v>587</v>
      </c>
      <c r="G43">
        <v>5.85</v>
      </c>
      <c r="O43">
        <v>2146</v>
      </c>
      <c r="R43" t="s">
        <v>587</v>
      </c>
      <c r="S43" t="s">
        <v>1790</v>
      </c>
      <c r="T43" t="s">
        <v>587</v>
      </c>
      <c r="U43" t="s">
        <v>587</v>
      </c>
    </row>
    <row r="44" spans="1:21" x14ac:dyDescent="0.3">
      <c r="A44" s="76">
        <v>45901</v>
      </c>
      <c r="B44" t="s">
        <v>1976</v>
      </c>
      <c r="C44" t="s">
        <v>1978</v>
      </c>
      <c r="D44" t="s">
        <v>1017</v>
      </c>
      <c r="E44" t="s">
        <v>586</v>
      </c>
      <c r="F44" t="s">
        <v>587</v>
      </c>
      <c r="G44">
        <v>27.49</v>
      </c>
      <c r="O44">
        <v>2146</v>
      </c>
      <c r="R44" t="s">
        <v>587</v>
      </c>
      <c r="S44" t="s">
        <v>1790</v>
      </c>
      <c r="T44" t="s">
        <v>587</v>
      </c>
      <c r="U44" t="s">
        <v>587</v>
      </c>
    </row>
    <row r="45" spans="1:21" x14ac:dyDescent="0.3">
      <c r="A45" s="76">
        <v>45901</v>
      </c>
      <c r="B45" t="s">
        <v>1976</v>
      </c>
      <c r="C45" t="s">
        <v>1979</v>
      </c>
      <c r="D45" t="s">
        <v>1017</v>
      </c>
      <c r="E45" t="s">
        <v>586</v>
      </c>
      <c r="F45" t="s">
        <v>587</v>
      </c>
      <c r="G45">
        <v>5.85</v>
      </c>
      <c r="O45">
        <v>2150</v>
      </c>
      <c r="R45" t="s">
        <v>587</v>
      </c>
      <c r="S45" t="s">
        <v>1790</v>
      </c>
      <c r="T45" t="s">
        <v>587</v>
      </c>
      <c r="U45" t="s">
        <v>587</v>
      </c>
    </row>
    <row r="46" spans="1:21" x14ac:dyDescent="0.3">
      <c r="A46" s="76">
        <v>45901</v>
      </c>
      <c r="B46" t="s">
        <v>1976</v>
      </c>
      <c r="C46" t="s">
        <v>1980</v>
      </c>
      <c r="D46" t="s">
        <v>1017</v>
      </c>
      <c r="E46" t="s">
        <v>586</v>
      </c>
      <c r="F46" t="s">
        <v>587</v>
      </c>
      <c r="G46">
        <v>27.49</v>
      </c>
      <c r="O46">
        <v>2150</v>
      </c>
      <c r="R46" t="s">
        <v>587</v>
      </c>
      <c r="S46" t="s">
        <v>1790</v>
      </c>
      <c r="T46" t="s">
        <v>587</v>
      </c>
      <c r="U46" t="s">
        <v>587</v>
      </c>
    </row>
    <row r="47" spans="1:21" x14ac:dyDescent="0.3">
      <c r="A47" s="76">
        <v>45901</v>
      </c>
      <c r="B47" t="s">
        <v>1981</v>
      </c>
      <c r="C47" t="s">
        <v>1982</v>
      </c>
      <c r="D47" t="s">
        <v>1017</v>
      </c>
      <c r="E47" t="s">
        <v>586</v>
      </c>
      <c r="F47" t="s">
        <v>1953</v>
      </c>
      <c r="G47">
        <v>59.42</v>
      </c>
      <c r="O47">
        <v>2146</v>
      </c>
      <c r="R47" t="s">
        <v>587</v>
      </c>
      <c r="S47" t="s">
        <v>1790</v>
      </c>
      <c r="T47" t="s">
        <v>587</v>
      </c>
      <c r="U47" t="s">
        <v>587</v>
      </c>
    </row>
    <row r="48" spans="1:21" x14ac:dyDescent="0.3">
      <c r="A48" s="76">
        <v>45901</v>
      </c>
      <c r="B48" t="s">
        <v>1981</v>
      </c>
      <c r="C48" t="s">
        <v>1983</v>
      </c>
      <c r="D48" t="s">
        <v>1017</v>
      </c>
      <c r="E48" t="s">
        <v>586</v>
      </c>
      <c r="F48" t="s">
        <v>1953</v>
      </c>
      <c r="G48">
        <v>56.2</v>
      </c>
      <c r="O48">
        <v>2146</v>
      </c>
      <c r="R48" t="s">
        <v>587</v>
      </c>
      <c r="S48" t="s">
        <v>1790</v>
      </c>
      <c r="T48" t="s">
        <v>587</v>
      </c>
      <c r="U48" t="s">
        <v>587</v>
      </c>
    </row>
    <row r="49" spans="1:21" x14ac:dyDescent="0.3">
      <c r="A49" s="76">
        <v>45901</v>
      </c>
      <c r="B49" t="s">
        <v>1981</v>
      </c>
      <c r="C49" t="s">
        <v>1984</v>
      </c>
      <c r="D49" t="s">
        <v>1017</v>
      </c>
      <c r="E49" t="s">
        <v>586</v>
      </c>
      <c r="F49" t="s">
        <v>1953</v>
      </c>
      <c r="G49">
        <v>130.63999999999999</v>
      </c>
      <c r="O49">
        <v>2146</v>
      </c>
      <c r="R49" t="s">
        <v>587</v>
      </c>
      <c r="S49" t="s">
        <v>1790</v>
      </c>
      <c r="T49" t="s">
        <v>587</v>
      </c>
      <c r="U49" t="s">
        <v>587</v>
      </c>
    </row>
    <row r="50" spans="1:21" x14ac:dyDescent="0.3">
      <c r="A50" s="76">
        <v>45901</v>
      </c>
      <c r="B50" t="s">
        <v>1981</v>
      </c>
      <c r="C50" t="s">
        <v>1985</v>
      </c>
      <c r="D50" t="s">
        <v>1017</v>
      </c>
      <c r="E50" t="s">
        <v>586</v>
      </c>
      <c r="F50" t="s">
        <v>1953</v>
      </c>
      <c r="G50">
        <v>85.48</v>
      </c>
      <c r="O50">
        <v>2146</v>
      </c>
      <c r="R50" t="s">
        <v>587</v>
      </c>
      <c r="S50" t="s">
        <v>1790</v>
      </c>
      <c r="T50" t="s">
        <v>587</v>
      </c>
      <c r="U50" t="s">
        <v>587</v>
      </c>
    </row>
    <row r="51" spans="1:21" x14ac:dyDescent="0.3">
      <c r="A51" s="76">
        <v>45901</v>
      </c>
      <c r="B51" t="s">
        <v>1981</v>
      </c>
      <c r="C51" t="s">
        <v>1986</v>
      </c>
      <c r="D51" t="s">
        <v>1017</v>
      </c>
      <c r="E51" t="s">
        <v>586</v>
      </c>
      <c r="F51" t="s">
        <v>587</v>
      </c>
      <c r="G51">
        <v>59.42</v>
      </c>
      <c r="O51">
        <v>2150</v>
      </c>
      <c r="R51" t="s">
        <v>587</v>
      </c>
      <c r="S51" t="s">
        <v>1790</v>
      </c>
      <c r="T51" t="s">
        <v>587</v>
      </c>
      <c r="U51" t="s">
        <v>587</v>
      </c>
    </row>
    <row r="52" spans="1:21" x14ac:dyDescent="0.3">
      <c r="A52" s="76">
        <v>45901</v>
      </c>
      <c r="B52" t="s">
        <v>1981</v>
      </c>
      <c r="C52" t="s">
        <v>1987</v>
      </c>
      <c r="D52" t="s">
        <v>1017</v>
      </c>
      <c r="E52" t="s">
        <v>586</v>
      </c>
      <c r="F52" t="s">
        <v>587</v>
      </c>
      <c r="G52">
        <v>56.2</v>
      </c>
      <c r="O52">
        <v>2150</v>
      </c>
      <c r="R52" t="s">
        <v>587</v>
      </c>
      <c r="S52" t="s">
        <v>1790</v>
      </c>
      <c r="T52" t="s">
        <v>587</v>
      </c>
      <c r="U52" t="s">
        <v>587</v>
      </c>
    </row>
    <row r="53" spans="1:21" x14ac:dyDescent="0.3">
      <c r="A53" s="76">
        <v>45901</v>
      </c>
      <c r="B53" t="s">
        <v>1981</v>
      </c>
      <c r="C53" t="s">
        <v>1988</v>
      </c>
      <c r="D53" t="s">
        <v>1017</v>
      </c>
      <c r="E53" t="s">
        <v>586</v>
      </c>
      <c r="F53" t="s">
        <v>587</v>
      </c>
      <c r="G53">
        <v>130.63999999999999</v>
      </c>
      <c r="O53">
        <v>2150</v>
      </c>
      <c r="R53" t="s">
        <v>587</v>
      </c>
      <c r="S53" t="s">
        <v>1790</v>
      </c>
      <c r="T53" t="s">
        <v>587</v>
      </c>
      <c r="U53" t="s">
        <v>587</v>
      </c>
    </row>
    <row r="54" spans="1:21" x14ac:dyDescent="0.3">
      <c r="A54" s="76">
        <v>45901</v>
      </c>
      <c r="B54" t="s">
        <v>1981</v>
      </c>
      <c r="C54" t="s">
        <v>1989</v>
      </c>
      <c r="D54" t="s">
        <v>1017</v>
      </c>
      <c r="E54" t="s">
        <v>586</v>
      </c>
      <c r="F54" t="s">
        <v>587</v>
      </c>
      <c r="G54">
        <v>85.48</v>
      </c>
      <c r="O54">
        <v>2150</v>
      </c>
      <c r="R54" t="s">
        <v>587</v>
      </c>
      <c r="S54" t="s">
        <v>1790</v>
      </c>
      <c r="T54" t="s">
        <v>587</v>
      </c>
      <c r="U54" t="s">
        <v>587</v>
      </c>
    </row>
    <row r="55" spans="1:21" x14ac:dyDescent="0.3">
      <c r="A55" s="76">
        <v>45901</v>
      </c>
      <c r="B55" t="s">
        <v>1990</v>
      </c>
      <c r="C55" t="s">
        <v>1991</v>
      </c>
      <c r="D55" t="s">
        <v>1017</v>
      </c>
      <c r="E55" t="s">
        <v>586</v>
      </c>
      <c r="F55" t="s">
        <v>1953</v>
      </c>
      <c r="G55">
        <v>46.84</v>
      </c>
      <c r="O55">
        <v>2146</v>
      </c>
      <c r="R55" t="s">
        <v>587</v>
      </c>
      <c r="S55" t="s">
        <v>1790</v>
      </c>
      <c r="T55" t="s">
        <v>587</v>
      </c>
      <c r="U55" t="s">
        <v>587</v>
      </c>
    </row>
    <row r="56" spans="1:21" x14ac:dyDescent="0.3">
      <c r="A56" s="76">
        <v>45901</v>
      </c>
      <c r="B56" t="s">
        <v>1990</v>
      </c>
      <c r="C56" t="s">
        <v>1992</v>
      </c>
      <c r="D56" t="s">
        <v>1017</v>
      </c>
      <c r="E56" t="s">
        <v>586</v>
      </c>
      <c r="F56" t="s">
        <v>1953</v>
      </c>
      <c r="G56">
        <v>267.92</v>
      </c>
      <c r="O56">
        <v>2146</v>
      </c>
      <c r="R56" t="s">
        <v>587</v>
      </c>
      <c r="S56" t="s">
        <v>1790</v>
      </c>
      <c r="T56" t="s">
        <v>587</v>
      </c>
      <c r="U56" t="s">
        <v>587</v>
      </c>
    </row>
    <row r="57" spans="1:21" x14ac:dyDescent="0.3">
      <c r="A57" s="76">
        <v>45901</v>
      </c>
      <c r="B57" t="s">
        <v>1990</v>
      </c>
      <c r="C57" t="s">
        <v>1993</v>
      </c>
      <c r="D57" t="s">
        <v>1017</v>
      </c>
      <c r="E57" t="s">
        <v>586</v>
      </c>
      <c r="F57" t="s">
        <v>1953</v>
      </c>
      <c r="G57">
        <v>107.78</v>
      </c>
      <c r="O57">
        <v>2146</v>
      </c>
      <c r="R57" t="s">
        <v>587</v>
      </c>
      <c r="S57" t="s">
        <v>1790</v>
      </c>
      <c r="T57" t="s">
        <v>587</v>
      </c>
      <c r="U57" t="s">
        <v>587</v>
      </c>
    </row>
    <row r="58" spans="1:21" x14ac:dyDescent="0.3">
      <c r="A58" s="76">
        <v>45901</v>
      </c>
      <c r="B58" t="s">
        <v>1990</v>
      </c>
      <c r="C58" t="s">
        <v>1994</v>
      </c>
      <c r="D58" t="s">
        <v>1017</v>
      </c>
      <c r="E58" t="s">
        <v>586</v>
      </c>
      <c r="F58" t="s">
        <v>1953</v>
      </c>
      <c r="G58">
        <v>204.99</v>
      </c>
      <c r="O58">
        <v>2146</v>
      </c>
      <c r="R58" t="s">
        <v>587</v>
      </c>
      <c r="S58" t="s">
        <v>1790</v>
      </c>
      <c r="T58" t="s">
        <v>587</v>
      </c>
      <c r="U58" t="s">
        <v>587</v>
      </c>
    </row>
    <row r="59" spans="1:21" x14ac:dyDescent="0.3">
      <c r="A59" s="76">
        <v>45901</v>
      </c>
      <c r="B59" t="s">
        <v>1990</v>
      </c>
      <c r="C59" t="s">
        <v>1995</v>
      </c>
      <c r="D59" t="s">
        <v>1017</v>
      </c>
      <c r="E59" t="s">
        <v>586</v>
      </c>
      <c r="F59" t="s">
        <v>1953</v>
      </c>
      <c r="G59">
        <v>151.46</v>
      </c>
      <c r="O59">
        <v>2146</v>
      </c>
      <c r="R59" t="s">
        <v>587</v>
      </c>
      <c r="S59" t="s">
        <v>1790</v>
      </c>
      <c r="T59" t="s">
        <v>587</v>
      </c>
      <c r="U59" t="s">
        <v>587</v>
      </c>
    </row>
    <row r="60" spans="1:21" x14ac:dyDescent="0.3">
      <c r="A60" s="76">
        <v>45901</v>
      </c>
      <c r="B60" t="s">
        <v>1990</v>
      </c>
      <c r="C60" t="s">
        <v>1996</v>
      </c>
      <c r="D60" t="s">
        <v>1017</v>
      </c>
      <c r="E60" t="s">
        <v>586</v>
      </c>
      <c r="F60" t="s">
        <v>587</v>
      </c>
      <c r="G60">
        <v>267.92</v>
      </c>
      <c r="O60">
        <v>2150</v>
      </c>
      <c r="R60" t="s">
        <v>587</v>
      </c>
      <c r="S60" t="s">
        <v>1790</v>
      </c>
      <c r="T60" t="s">
        <v>587</v>
      </c>
      <c r="U60" t="s">
        <v>587</v>
      </c>
    </row>
    <row r="61" spans="1:21" x14ac:dyDescent="0.3">
      <c r="A61" s="76">
        <v>45901</v>
      </c>
      <c r="B61" t="s">
        <v>1990</v>
      </c>
      <c r="C61" t="s">
        <v>1997</v>
      </c>
      <c r="D61" t="s">
        <v>1017</v>
      </c>
      <c r="E61" t="s">
        <v>586</v>
      </c>
      <c r="F61" t="s">
        <v>587</v>
      </c>
      <c r="G61">
        <v>107.78</v>
      </c>
      <c r="O61">
        <v>2150</v>
      </c>
      <c r="R61" t="s">
        <v>587</v>
      </c>
      <c r="S61" t="s">
        <v>1790</v>
      </c>
      <c r="T61" t="s">
        <v>587</v>
      </c>
      <c r="U61" t="s">
        <v>587</v>
      </c>
    </row>
    <row r="62" spans="1:21" x14ac:dyDescent="0.3">
      <c r="A62" s="76">
        <v>45901</v>
      </c>
      <c r="B62" t="s">
        <v>1990</v>
      </c>
      <c r="C62" t="s">
        <v>1998</v>
      </c>
      <c r="D62" t="s">
        <v>1017</v>
      </c>
      <c r="E62" t="s">
        <v>586</v>
      </c>
      <c r="F62" t="s">
        <v>587</v>
      </c>
      <c r="G62">
        <v>204.99</v>
      </c>
      <c r="O62">
        <v>2150</v>
      </c>
      <c r="R62" t="s">
        <v>587</v>
      </c>
      <c r="S62" t="s">
        <v>1790</v>
      </c>
      <c r="T62" t="s">
        <v>587</v>
      </c>
      <c r="U62" t="s">
        <v>587</v>
      </c>
    </row>
    <row r="63" spans="1:21" x14ac:dyDescent="0.3">
      <c r="A63" s="76">
        <v>45901</v>
      </c>
      <c r="B63" t="s">
        <v>1990</v>
      </c>
      <c r="C63" t="s">
        <v>1999</v>
      </c>
      <c r="D63" t="s">
        <v>1017</v>
      </c>
      <c r="E63" t="s">
        <v>586</v>
      </c>
      <c r="F63" t="s">
        <v>587</v>
      </c>
      <c r="G63">
        <v>151.46</v>
      </c>
      <c r="O63">
        <v>2150</v>
      </c>
      <c r="R63" t="s">
        <v>587</v>
      </c>
      <c r="S63" t="s">
        <v>1790</v>
      </c>
      <c r="T63" t="s">
        <v>587</v>
      </c>
      <c r="U63" t="s">
        <v>587</v>
      </c>
    </row>
    <row r="64" spans="1:21" x14ac:dyDescent="0.3">
      <c r="A64" s="76">
        <v>45901</v>
      </c>
      <c r="B64" t="s">
        <v>2000</v>
      </c>
      <c r="C64" t="s">
        <v>2001</v>
      </c>
      <c r="D64" t="s">
        <v>1017</v>
      </c>
      <c r="E64" t="s">
        <v>586</v>
      </c>
      <c r="F64" t="s">
        <v>1953</v>
      </c>
      <c r="G64">
        <v>44.32</v>
      </c>
      <c r="O64">
        <v>2146</v>
      </c>
      <c r="R64" t="s">
        <v>587</v>
      </c>
      <c r="S64" t="s">
        <v>1790</v>
      </c>
      <c r="T64" t="s">
        <v>587</v>
      </c>
      <c r="U64" t="s">
        <v>587</v>
      </c>
    </row>
    <row r="65" spans="1:21" x14ac:dyDescent="0.3">
      <c r="A65" s="76">
        <v>45901</v>
      </c>
      <c r="B65" t="s">
        <v>2000</v>
      </c>
      <c r="C65" t="s">
        <v>2002</v>
      </c>
      <c r="D65" t="s">
        <v>1017</v>
      </c>
      <c r="E65" t="s">
        <v>586</v>
      </c>
      <c r="F65" t="s">
        <v>1953</v>
      </c>
      <c r="G65">
        <v>129.47999999999999</v>
      </c>
      <c r="O65">
        <v>2146</v>
      </c>
      <c r="R65" t="s">
        <v>587</v>
      </c>
      <c r="S65" t="s">
        <v>1790</v>
      </c>
      <c r="T65" t="s">
        <v>587</v>
      </c>
      <c r="U65" t="s">
        <v>587</v>
      </c>
    </row>
    <row r="66" spans="1:21" x14ac:dyDescent="0.3">
      <c r="A66" s="76">
        <v>45901</v>
      </c>
      <c r="B66" t="s">
        <v>2000</v>
      </c>
      <c r="C66" t="s">
        <v>2003</v>
      </c>
      <c r="D66" t="s">
        <v>1017</v>
      </c>
      <c r="E66" t="s">
        <v>586</v>
      </c>
      <c r="F66" t="s">
        <v>1953</v>
      </c>
      <c r="G66">
        <v>210.71</v>
      </c>
      <c r="O66">
        <v>2146</v>
      </c>
      <c r="R66" t="s">
        <v>587</v>
      </c>
      <c r="S66" t="s">
        <v>1790</v>
      </c>
      <c r="T66" t="s">
        <v>587</v>
      </c>
      <c r="U66" t="s">
        <v>587</v>
      </c>
    </row>
    <row r="67" spans="1:21" x14ac:dyDescent="0.3">
      <c r="A67" s="76">
        <v>45901</v>
      </c>
      <c r="B67" t="s">
        <v>2000</v>
      </c>
      <c r="C67" t="s">
        <v>2004</v>
      </c>
      <c r="D67" t="s">
        <v>1017</v>
      </c>
      <c r="E67" t="s">
        <v>586</v>
      </c>
      <c r="F67" t="s">
        <v>1953</v>
      </c>
      <c r="G67">
        <v>39.03</v>
      </c>
      <c r="O67">
        <v>2146</v>
      </c>
      <c r="R67" t="s">
        <v>587</v>
      </c>
      <c r="S67" t="s">
        <v>1790</v>
      </c>
      <c r="T67" t="s">
        <v>587</v>
      </c>
      <c r="U67" t="s">
        <v>587</v>
      </c>
    </row>
    <row r="68" spans="1:21" x14ac:dyDescent="0.3">
      <c r="A68" s="76">
        <v>45901</v>
      </c>
      <c r="B68" t="s">
        <v>2000</v>
      </c>
      <c r="C68" t="s">
        <v>2005</v>
      </c>
      <c r="D68" t="s">
        <v>1017</v>
      </c>
      <c r="E68" t="s">
        <v>586</v>
      </c>
      <c r="F68" t="s">
        <v>1953</v>
      </c>
      <c r="G68">
        <v>63.58</v>
      </c>
      <c r="O68">
        <v>2146</v>
      </c>
      <c r="R68" t="s">
        <v>587</v>
      </c>
      <c r="S68" t="s">
        <v>1790</v>
      </c>
      <c r="T68" t="s">
        <v>587</v>
      </c>
      <c r="U68" t="s">
        <v>587</v>
      </c>
    </row>
    <row r="69" spans="1:21" x14ac:dyDescent="0.3">
      <c r="A69" s="76">
        <v>45901</v>
      </c>
      <c r="B69" t="s">
        <v>2000</v>
      </c>
      <c r="C69" t="s">
        <v>2006</v>
      </c>
      <c r="D69" t="s">
        <v>1017</v>
      </c>
      <c r="E69" t="s">
        <v>586</v>
      </c>
      <c r="F69" t="s">
        <v>587</v>
      </c>
      <c r="G69">
        <v>44.32</v>
      </c>
      <c r="O69">
        <v>2150</v>
      </c>
      <c r="R69" t="s">
        <v>587</v>
      </c>
      <c r="S69" t="s">
        <v>1790</v>
      </c>
      <c r="T69" t="s">
        <v>587</v>
      </c>
      <c r="U69" t="s">
        <v>587</v>
      </c>
    </row>
    <row r="70" spans="1:21" x14ac:dyDescent="0.3">
      <c r="A70" s="76">
        <v>45901</v>
      </c>
      <c r="B70" t="s">
        <v>2000</v>
      </c>
      <c r="C70" t="s">
        <v>2007</v>
      </c>
      <c r="D70" t="s">
        <v>1017</v>
      </c>
      <c r="E70" t="s">
        <v>586</v>
      </c>
      <c r="F70" t="s">
        <v>587</v>
      </c>
      <c r="G70">
        <v>129.47999999999999</v>
      </c>
      <c r="O70">
        <v>2150</v>
      </c>
      <c r="R70" t="s">
        <v>587</v>
      </c>
      <c r="S70" t="s">
        <v>1790</v>
      </c>
      <c r="T70" t="s">
        <v>587</v>
      </c>
      <c r="U70" t="s">
        <v>587</v>
      </c>
    </row>
    <row r="71" spans="1:21" x14ac:dyDescent="0.3">
      <c r="A71" s="76">
        <v>45901</v>
      </c>
      <c r="B71" t="s">
        <v>2000</v>
      </c>
      <c r="C71" t="s">
        <v>2008</v>
      </c>
      <c r="D71" t="s">
        <v>1017</v>
      </c>
      <c r="E71" t="s">
        <v>586</v>
      </c>
      <c r="F71" t="s">
        <v>587</v>
      </c>
      <c r="G71">
        <v>210.71</v>
      </c>
      <c r="O71">
        <v>2150</v>
      </c>
      <c r="R71" t="s">
        <v>587</v>
      </c>
      <c r="S71" t="s">
        <v>1790</v>
      </c>
      <c r="T71" t="s">
        <v>587</v>
      </c>
      <c r="U71" t="s">
        <v>587</v>
      </c>
    </row>
    <row r="72" spans="1:21" x14ac:dyDescent="0.3">
      <c r="A72" s="76">
        <v>45901</v>
      </c>
      <c r="B72" t="s">
        <v>2000</v>
      </c>
      <c r="C72" t="s">
        <v>2009</v>
      </c>
      <c r="D72" t="s">
        <v>1017</v>
      </c>
      <c r="E72" t="s">
        <v>586</v>
      </c>
      <c r="F72" t="s">
        <v>587</v>
      </c>
      <c r="G72">
        <v>39.03</v>
      </c>
      <c r="O72">
        <v>2150</v>
      </c>
      <c r="R72" t="s">
        <v>587</v>
      </c>
      <c r="S72" t="s">
        <v>1790</v>
      </c>
      <c r="T72" t="s">
        <v>587</v>
      </c>
      <c r="U72" t="s">
        <v>587</v>
      </c>
    </row>
    <row r="73" spans="1:21" x14ac:dyDescent="0.3">
      <c r="A73" s="76">
        <v>45901</v>
      </c>
      <c r="B73" t="s">
        <v>2000</v>
      </c>
      <c r="C73" t="s">
        <v>2010</v>
      </c>
      <c r="D73" t="s">
        <v>1017</v>
      </c>
      <c r="E73" t="s">
        <v>586</v>
      </c>
      <c r="F73" t="s">
        <v>587</v>
      </c>
      <c r="G73">
        <v>63.58</v>
      </c>
      <c r="O73">
        <v>2150</v>
      </c>
      <c r="R73" t="s">
        <v>587</v>
      </c>
      <c r="S73" t="s">
        <v>1790</v>
      </c>
      <c r="T73" t="s">
        <v>587</v>
      </c>
      <c r="U73" t="s">
        <v>587</v>
      </c>
    </row>
    <row r="74" spans="1:21" x14ac:dyDescent="0.3">
      <c r="A74" s="76">
        <v>45901</v>
      </c>
      <c r="B74" t="s">
        <v>2011</v>
      </c>
      <c r="C74" t="s">
        <v>2012</v>
      </c>
      <c r="D74" t="s">
        <v>1017</v>
      </c>
      <c r="E74" t="s">
        <v>586</v>
      </c>
      <c r="F74" t="s">
        <v>1953</v>
      </c>
      <c r="G74">
        <v>136.63999999999999</v>
      </c>
      <c r="O74">
        <v>2146</v>
      </c>
      <c r="R74" t="s">
        <v>587</v>
      </c>
      <c r="S74" t="s">
        <v>1790</v>
      </c>
      <c r="T74" t="s">
        <v>587</v>
      </c>
      <c r="U74" t="s">
        <v>587</v>
      </c>
    </row>
    <row r="75" spans="1:21" x14ac:dyDescent="0.3">
      <c r="A75" s="76">
        <v>45901</v>
      </c>
      <c r="B75" t="s">
        <v>2011</v>
      </c>
      <c r="C75" t="s">
        <v>2013</v>
      </c>
      <c r="D75" t="s">
        <v>1017</v>
      </c>
      <c r="E75" t="s">
        <v>586</v>
      </c>
      <c r="F75" t="s">
        <v>1953</v>
      </c>
      <c r="G75">
        <v>222.19</v>
      </c>
      <c r="O75">
        <v>2146</v>
      </c>
      <c r="R75" t="s">
        <v>587</v>
      </c>
      <c r="S75" t="s">
        <v>1790</v>
      </c>
      <c r="T75" t="s">
        <v>587</v>
      </c>
      <c r="U75" t="s">
        <v>587</v>
      </c>
    </row>
    <row r="76" spans="1:21" x14ac:dyDescent="0.3">
      <c r="A76" s="76">
        <v>45901</v>
      </c>
      <c r="B76" t="s">
        <v>2011</v>
      </c>
      <c r="C76" t="s">
        <v>2014</v>
      </c>
      <c r="D76" t="s">
        <v>1017</v>
      </c>
      <c r="E76" t="s">
        <v>586</v>
      </c>
      <c r="F76" t="s">
        <v>587</v>
      </c>
      <c r="G76">
        <v>136.63999999999999</v>
      </c>
      <c r="O76">
        <v>2150</v>
      </c>
      <c r="R76" t="s">
        <v>587</v>
      </c>
      <c r="S76" t="s">
        <v>1790</v>
      </c>
      <c r="T76" t="s">
        <v>587</v>
      </c>
      <c r="U76" t="s">
        <v>587</v>
      </c>
    </row>
    <row r="77" spans="1:21" x14ac:dyDescent="0.3">
      <c r="A77" s="76">
        <v>45901</v>
      </c>
      <c r="B77" t="s">
        <v>2011</v>
      </c>
      <c r="C77" t="s">
        <v>2015</v>
      </c>
      <c r="D77" t="s">
        <v>1017</v>
      </c>
      <c r="E77" t="s">
        <v>586</v>
      </c>
      <c r="F77" t="s">
        <v>587</v>
      </c>
      <c r="G77">
        <v>222.19</v>
      </c>
      <c r="O77">
        <v>2150</v>
      </c>
      <c r="R77" t="s">
        <v>587</v>
      </c>
      <c r="S77" t="s">
        <v>1790</v>
      </c>
      <c r="T77" t="s">
        <v>587</v>
      </c>
      <c r="U77" t="s">
        <v>587</v>
      </c>
    </row>
    <row r="78" spans="1:21" x14ac:dyDescent="0.3">
      <c r="A78" s="76">
        <v>45901</v>
      </c>
      <c r="B78" t="s">
        <v>2016</v>
      </c>
      <c r="C78" t="s">
        <v>2017</v>
      </c>
      <c r="D78" t="s">
        <v>1017</v>
      </c>
      <c r="E78" t="s">
        <v>586</v>
      </c>
      <c r="F78" t="s">
        <v>587</v>
      </c>
      <c r="G78">
        <v>46.84</v>
      </c>
      <c r="O78">
        <v>2150</v>
      </c>
      <c r="R78" t="s">
        <v>587</v>
      </c>
      <c r="S78" t="s">
        <v>1790</v>
      </c>
      <c r="T78" t="s">
        <v>587</v>
      </c>
      <c r="U78" t="s">
        <v>587</v>
      </c>
    </row>
    <row r="79" spans="1:21" x14ac:dyDescent="0.3">
      <c r="A79" t="s">
        <v>2018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C8B2E-1F61-4ED0-9FBB-9818AC50255F}">
  <dimension ref="A2:U22"/>
  <sheetViews>
    <sheetView workbookViewId="0">
      <selection activeCell="G17" sqref="G17:G22"/>
    </sheetView>
  </sheetViews>
  <sheetFormatPr defaultRowHeight="14.4" x14ac:dyDescent="0.3"/>
  <cols>
    <col min="4" max="4" width="32.109375" bestFit="1" customWidth="1"/>
    <col min="7" max="7" width="11.21875" style="184" bestFit="1" customWidth="1"/>
  </cols>
  <sheetData>
    <row r="2" spans="1:21" x14ac:dyDescent="0.3">
      <c r="A2" t="s">
        <v>542</v>
      </c>
      <c r="B2">
        <v>2026</v>
      </c>
    </row>
    <row r="4" spans="1:21" x14ac:dyDescent="0.3">
      <c r="A4" t="s">
        <v>543</v>
      </c>
      <c r="C4" t="s">
        <v>544</v>
      </c>
    </row>
    <row r="6" spans="1:21" x14ac:dyDescent="0.3">
      <c r="A6" t="s">
        <v>545</v>
      </c>
      <c r="B6" t="s">
        <v>673</v>
      </c>
      <c r="C6" t="s">
        <v>982</v>
      </c>
    </row>
    <row r="7" spans="1:21" x14ac:dyDescent="0.3">
      <c r="A7" t="s">
        <v>547</v>
      </c>
      <c r="B7" t="s">
        <v>548</v>
      </c>
    </row>
    <row r="8" spans="1:21" x14ac:dyDescent="0.3">
      <c r="A8" t="s">
        <v>549</v>
      </c>
      <c r="B8" t="s">
        <v>550</v>
      </c>
    </row>
    <row r="9" spans="1:21" x14ac:dyDescent="0.3">
      <c r="A9" t="s">
        <v>551</v>
      </c>
      <c r="B9" t="s">
        <v>552</v>
      </c>
    </row>
    <row r="10" spans="1:21" x14ac:dyDescent="0.3">
      <c r="A10" t="s">
        <v>553</v>
      </c>
      <c r="B10" t="s">
        <v>554</v>
      </c>
    </row>
    <row r="11" spans="1:21" x14ac:dyDescent="0.3">
      <c r="A11" t="s">
        <v>555</v>
      </c>
      <c r="B11" t="s">
        <v>556</v>
      </c>
    </row>
    <row r="12" spans="1:21" x14ac:dyDescent="0.3">
      <c r="A12" t="s">
        <v>557</v>
      </c>
      <c r="B12" t="s">
        <v>983</v>
      </c>
    </row>
    <row r="14" spans="1:21" x14ac:dyDescent="0.3">
      <c r="A14" t="s">
        <v>1924</v>
      </c>
      <c r="D14" t="s">
        <v>1925</v>
      </c>
      <c r="E14">
        <v>781633.23</v>
      </c>
    </row>
    <row r="16" spans="1:21" x14ac:dyDescent="0.3">
      <c r="A16" t="s">
        <v>561</v>
      </c>
      <c r="B16" t="s">
        <v>562</v>
      </c>
      <c r="C16" t="s">
        <v>563</v>
      </c>
      <c r="D16" t="s">
        <v>564</v>
      </c>
      <c r="E16" t="s">
        <v>565</v>
      </c>
      <c r="F16" t="s">
        <v>566</v>
      </c>
      <c r="G16" s="184" t="s">
        <v>567</v>
      </c>
      <c r="H16" t="s">
        <v>568</v>
      </c>
      <c r="I16" t="s">
        <v>569</v>
      </c>
      <c r="J16" t="s">
        <v>570</v>
      </c>
      <c r="K16" t="s">
        <v>571</v>
      </c>
      <c r="L16" t="s">
        <v>572</v>
      </c>
      <c r="M16" t="s">
        <v>573</v>
      </c>
      <c r="N16" t="s">
        <v>574</v>
      </c>
      <c r="O16" t="s">
        <v>575</v>
      </c>
      <c r="P16" t="s">
        <v>576</v>
      </c>
      <c r="Q16" t="s">
        <v>577</v>
      </c>
      <c r="R16" t="s">
        <v>1656</v>
      </c>
      <c r="S16" t="s">
        <v>1788</v>
      </c>
      <c r="T16" t="s">
        <v>1657</v>
      </c>
      <c r="U16" t="s">
        <v>1789</v>
      </c>
    </row>
    <row r="17" spans="1:21" x14ac:dyDescent="0.3">
      <c r="A17" s="76">
        <v>45870</v>
      </c>
      <c r="B17" t="s">
        <v>1932</v>
      </c>
      <c r="C17" t="s">
        <v>1933</v>
      </c>
      <c r="D17" t="s">
        <v>1017</v>
      </c>
      <c r="E17" t="s">
        <v>586</v>
      </c>
      <c r="F17" t="s">
        <v>587</v>
      </c>
      <c r="G17" s="184">
        <v>1942.13</v>
      </c>
      <c r="O17">
        <v>2116</v>
      </c>
      <c r="R17" t="s">
        <v>587</v>
      </c>
      <c r="S17" t="s">
        <v>1790</v>
      </c>
      <c r="T17" t="s">
        <v>587</v>
      </c>
      <c r="U17" t="s">
        <v>587</v>
      </c>
    </row>
    <row r="18" spans="1:21" x14ac:dyDescent="0.3">
      <c r="A18" s="76">
        <v>45870</v>
      </c>
      <c r="B18" t="s">
        <v>1934</v>
      </c>
      <c r="C18" t="s">
        <v>1935</v>
      </c>
      <c r="D18" t="s">
        <v>1017</v>
      </c>
      <c r="E18" t="s">
        <v>586</v>
      </c>
      <c r="F18" t="s">
        <v>587</v>
      </c>
      <c r="G18" s="184">
        <v>28.18</v>
      </c>
      <c r="O18">
        <v>2116</v>
      </c>
      <c r="R18" t="s">
        <v>587</v>
      </c>
      <c r="S18" t="s">
        <v>1790</v>
      </c>
      <c r="T18" t="s">
        <v>587</v>
      </c>
      <c r="U18" t="s">
        <v>587</v>
      </c>
    </row>
    <row r="19" spans="1:21" x14ac:dyDescent="0.3">
      <c r="A19" s="76">
        <v>45870</v>
      </c>
      <c r="B19" t="s">
        <v>1934</v>
      </c>
      <c r="C19" t="s">
        <v>1936</v>
      </c>
      <c r="D19" t="s">
        <v>1017</v>
      </c>
      <c r="E19" t="s">
        <v>586</v>
      </c>
      <c r="F19" t="s">
        <v>587</v>
      </c>
      <c r="G19" s="184">
        <v>47.85</v>
      </c>
      <c r="O19">
        <v>2116</v>
      </c>
      <c r="R19" t="s">
        <v>587</v>
      </c>
      <c r="S19" t="s">
        <v>1790</v>
      </c>
      <c r="T19" t="s">
        <v>587</v>
      </c>
      <c r="U19" t="s">
        <v>587</v>
      </c>
    </row>
    <row r="20" spans="1:21" x14ac:dyDescent="0.3">
      <c r="A20" s="76">
        <v>45870</v>
      </c>
      <c r="B20" t="s">
        <v>1934</v>
      </c>
      <c r="C20" t="s">
        <v>1937</v>
      </c>
      <c r="D20" t="s">
        <v>1017</v>
      </c>
      <c r="E20" t="s">
        <v>586</v>
      </c>
      <c r="F20" t="s">
        <v>587</v>
      </c>
      <c r="G20" s="184">
        <v>71.400000000000006</v>
      </c>
      <c r="O20">
        <v>2116</v>
      </c>
      <c r="R20" t="s">
        <v>587</v>
      </c>
      <c r="S20" t="s">
        <v>1790</v>
      </c>
      <c r="T20" t="s">
        <v>587</v>
      </c>
      <c r="U20" t="s">
        <v>587</v>
      </c>
    </row>
    <row r="21" spans="1:21" x14ac:dyDescent="0.3">
      <c r="A21" s="76">
        <v>45870</v>
      </c>
      <c r="B21" t="s">
        <v>1934</v>
      </c>
      <c r="C21" t="s">
        <v>1938</v>
      </c>
      <c r="D21" t="s">
        <v>1017</v>
      </c>
      <c r="E21" t="s">
        <v>586</v>
      </c>
      <c r="F21" t="s">
        <v>587</v>
      </c>
      <c r="G21" s="184">
        <v>48.41</v>
      </c>
      <c r="O21">
        <v>2116</v>
      </c>
      <c r="R21" t="s">
        <v>587</v>
      </c>
      <c r="S21" t="s">
        <v>1790</v>
      </c>
      <c r="T21" t="s">
        <v>587</v>
      </c>
      <c r="U21" t="s">
        <v>587</v>
      </c>
    </row>
    <row r="22" spans="1:21" x14ac:dyDescent="0.3">
      <c r="A22" s="76">
        <v>45870</v>
      </c>
      <c r="B22" t="s">
        <v>1939</v>
      </c>
      <c r="C22" t="s">
        <v>1940</v>
      </c>
      <c r="D22" t="s">
        <v>878</v>
      </c>
      <c r="E22" t="s">
        <v>586</v>
      </c>
      <c r="F22" t="s">
        <v>587</v>
      </c>
      <c r="G22" s="184">
        <v>779495.26</v>
      </c>
      <c r="O22">
        <v>2116</v>
      </c>
      <c r="R22" t="s">
        <v>587</v>
      </c>
      <c r="S22" t="s">
        <v>1790</v>
      </c>
      <c r="T22" t="s">
        <v>587</v>
      </c>
      <c r="U22" t="s">
        <v>587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47481-66BF-4160-9B40-B6FF65F99F8D}">
  <dimension ref="A1:U17"/>
  <sheetViews>
    <sheetView workbookViewId="0">
      <selection activeCell="D16" sqref="D16"/>
    </sheetView>
  </sheetViews>
  <sheetFormatPr defaultRowHeight="14.4" x14ac:dyDescent="0.3"/>
  <sheetData>
    <row r="1" spans="1:21" x14ac:dyDescent="0.3">
      <c r="A1" t="s">
        <v>542</v>
      </c>
      <c r="B1">
        <v>2026</v>
      </c>
    </row>
    <row r="3" spans="1:21" x14ac:dyDescent="0.3">
      <c r="A3" t="s">
        <v>543</v>
      </c>
      <c r="C3" t="s">
        <v>544</v>
      </c>
    </row>
    <row r="5" spans="1:21" x14ac:dyDescent="0.3">
      <c r="A5" t="s">
        <v>545</v>
      </c>
      <c r="B5" t="s">
        <v>673</v>
      </c>
      <c r="C5" t="s">
        <v>982</v>
      </c>
    </row>
    <row r="6" spans="1:21" x14ac:dyDescent="0.3">
      <c r="A6" t="s">
        <v>547</v>
      </c>
      <c r="B6" t="s">
        <v>548</v>
      </c>
    </row>
    <row r="7" spans="1:21" x14ac:dyDescent="0.3">
      <c r="A7" t="s">
        <v>549</v>
      </c>
      <c r="B7" t="s">
        <v>550</v>
      </c>
    </row>
    <row r="8" spans="1:21" x14ac:dyDescent="0.3">
      <c r="A8" t="s">
        <v>551</v>
      </c>
      <c r="B8" t="s">
        <v>552</v>
      </c>
    </row>
    <row r="9" spans="1:21" x14ac:dyDescent="0.3">
      <c r="A9" t="s">
        <v>553</v>
      </c>
      <c r="B9" t="s">
        <v>554</v>
      </c>
    </row>
    <row r="10" spans="1:21" x14ac:dyDescent="0.3">
      <c r="A10" t="s">
        <v>555</v>
      </c>
      <c r="B10" t="s">
        <v>556</v>
      </c>
    </row>
    <row r="11" spans="1:21" x14ac:dyDescent="0.3">
      <c r="A11" t="s">
        <v>557</v>
      </c>
      <c r="B11" t="s">
        <v>983</v>
      </c>
    </row>
    <row r="13" spans="1:21" x14ac:dyDescent="0.3">
      <c r="A13" t="s">
        <v>1924</v>
      </c>
      <c r="D13" t="s">
        <v>1925</v>
      </c>
      <c r="E13" t="s">
        <v>1926</v>
      </c>
    </row>
    <row r="15" spans="1:21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  <c r="R15" t="s">
        <v>1656</v>
      </c>
      <c r="S15" t="s">
        <v>1788</v>
      </c>
      <c r="T15" t="s">
        <v>1657</v>
      </c>
      <c r="U15" t="s">
        <v>1789</v>
      </c>
    </row>
    <row r="16" spans="1:21" x14ac:dyDescent="0.3">
      <c r="A16" s="76">
        <v>45839</v>
      </c>
      <c r="B16" t="s">
        <v>1927</v>
      </c>
      <c r="C16" t="s">
        <v>1928</v>
      </c>
      <c r="D16" t="s">
        <v>1017</v>
      </c>
      <c r="E16" t="s">
        <v>586</v>
      </c>
      <c r="F16" t="s">
        <v>587</v>
      </c>
      <c r="G16" t="s">
        <v>1926</v>
      </c>
      <c r="O16">
        <v>2073</v>
      </c>
      <c r="R16" t="s">
        <v>587</v>
      </c>
      <c r="S16" t="s">
        <v>1790</v>
      </c>
      <c r="T16" t="s">
        <v>587</v>
      </c>
      <c r="U16" t="s">
        <v>587</v>
      </c>
    </row>
    <row r="17" spans="1:1" x14ac:dyDescent="0.3">
      <c r="A17" t="s">
        <v>1929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D924A-10E4-412B-9DC8-99BE3DCEA1BF}">
  <dimension ref="A1:V106"/>
  <sheetViews>
    <sheetView topLeftCell="A82" workbookViewId="0">
      <selection activeCell="D102" sqref="D102:D105"/>
    </sheetView>
  </sheetViews>
  <sheetFormatPr defaultRowHeight="14.4" x14ac:dyDescent="0.3"/>
  <cols>
    <col min="7" max="7" width="14.109375" style="48" bestFit="1" customWidth="1"/>
  </cols>
  <sheetData>
    <row r="1" spans="1:21" x14ac:dyDescent="0.3">
      <c r="A1" t="s">
        <v>542</v>
      </c>
      <c r="B1">
        <v>2025</v>
      </c>
    </row>
    <row r="3" spans="1:21" x14ac:dyDescent="0.3">
      <c r="A3" t="s">
        <v>543</v>
      </c>
      <c r="C3" t="s">
        <v>544</v>
      </c>
    </row>
    <row r="5" spans="1:21" x14ac:dyDescent="0.3">
      <c r="A5" t="s">
        <v>545</v>
      </c>
      <c r="B5" t="s">
        <v>673</v>
      </c>
      <c r="C5" t="s">
        <v>982</v>
      </c>
    </row>
    <row r="6" spans="1:21" x14ac:dyDescent="0.3">
      <c r="A6" t="s">
        <v>547</v>
      </c>
      <c r="B6" t="s">
        <v>548</v>
      </c>
    </row>
    <row r="7" spans="1:21" x14ac:dyDescent="0.3">
      <c r="A7" t="s">
        <v>549</v>
      </c>
      <c r="B7" t="s">
        <v>550</v>
      </c>
    </row>
    <row r="8" spans="1:21" x14ac:dyDescent="0.3">
      <c r="A8" t="s">
        <v>551</v>
      </c>
      <c r="B8" t="s">
        <v>552</v>
      </c>
    </row>
    <row r="9" spans="1:21" x14ac:dyDescent="0.3">
      <c r="A9" t="s">
        <v>553</v>
      </c>
      <c r="B9" t="s">
        <v>554</v>
      </c>
    </row>
    <row r="10" spans="1:21" x14ac:dyDescent="0.3">
      <c r="A10" t="s">
        <v>555</v>
      </c>
      <c r="B10" t="s">
        <v>556</v>
      </c>
    </row>
    <row r="11" spans="1:21" x14ac:dyDescent="0.3">
      <c r="A11" t="s">
        <v>557</v>
      </c>
      <c r="B11" t="s">
        <v>983</v>
      </c>
    </row>
    <row r="13" spans="1:21" x14ac:dyDescent="0.3">
      <c r="A13" t="s">
        <v>1653</v>
      </c>
      <c r="D13" t="s">
        <v>1654</v>
      </c>
      <c r="E13" t="s">
        <v>1915</v>
      </c>
    </row>
    <row r="15" spans="1:21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s="48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  <c r="R15" t="s">
        <v>1656</v>
      </c>
      <c r="S15" t="s">
        <v>1788</v>
      </c>
      <c r="T15" t="s">
        <v>1657</v>
      </c>
      <c r="U15" t="s">
        <v>1789</v>
      </c>
    </row>
    <row r="16" spans="1:21" x14ac:dyDescent="0.3">
      <c r="A16" s="76">
        <v>45474</v>
      </c>
      <c r="B16" t="s">
        <v>1659</v>
      </c>
      <c r="C16" t="s">
        <v>1660</v>
      </c>
      <c r="D16" t="s">
        <v>1017</v>
      </c>
      <c r="E16" t="s">
        <v>586</v>
      </c>
      <c r="F16" t="s">
        <v>587</v>
      </c>
      <c r="G16" s="48">
        <v>1.38</v>
      </c>
      <c r="O16">
        <v>1845</v>
      </c>
      <c r="R16" t="s">
        <v>587</v>
      </c>
      <c r="S16" t="s">
        <v>1790</v>
      </c>
      <c r="T16" t="s">
        <v>587</v>
      </c>
      <c r="U16" t="s">
        <v>587</v>
      </c>
    </row>
    <row r="17" spans="1:21" x14ac:dyDescent="0.3">
      <c r="A17" s="76">
        <v>45474</v>
      </c>
      <c r="B17" t="s">
        <v>1662</v>
      </c>
      <c r="C17" t="s">
        <v>1663</v>
      </c>
      <c r="D17" t="s">
        <v>1017</v>
      </c>
      <c r="E17" t="s">
        <v>586</v>
      </c>
      <c r="F17" t="s">
        <v>587</v>
      </c>
      <c r="G17" s="48">
        <v>0.52</v>
      </c>
      <c r="O17">
        <v>1845</v>
      </c>
      <c r="R17" t="s">
        <v>587</v>
      </c>
      <c r="S17" t="s">
        <v>1790</v>
      </c>
      <c r="T17" t="s">
        <v>587</v>
      </c>
      <c r="U17" t="s">
        <v>587</v>
      </c>
    </row>
    <row r="18" spans="1:21" x14ac:dyDescent="0.3">
      <c r="A18" s="76">
        <v>45474</v>
      </c>
      <c r="B18" t="s">
        <v>1665</v>
      </c>
      <c r="C18" t="s">
        <v>1666</v>
      </c>
      <c r="D18" t="s">
        <v>1017</v>
      </c>
      <c r="E18" t="s">
        <v>586</v>
      </c>
      <c r="F18" t="s">
        <v>587</v>
      </c>
      <c r="G18" s="48">
        <v>2.31</v>
      </c>
      <c r="O18">
        <v>1847</v>
      </c>
      <c r="R18" t="s">
        <v>587</v>
      </c>
      <c r="S18" t="s">
        <v>1790</v>
      </c>
      <c r="T18" t="s">
        <v>587</v>
      </c>
      <c r="U18" t="s">
        <v>587</v>
      </c>
    </row>
    <row r="19" spans="1:21" x14ac:dyDescent="0.3">
      <c r="A19" s="76">
        <v>45474</v>
      </c>
      <c r="B19" t="s">
        <v>1665</v>
      </c>
      <c r="C19" t="s">
        <v>1668</v>
      </c>
      <c r="D19" t="s">
        <v>1017</v>
      </c>
      <c r="E19" t="s">
        <v>586</v>
      </c>
      <c r="F19" t="s">
        <v>587</v>
      </c>
      <c r="G19" s="48">
        <v>71.98</v>
      </c>
      <c r="O19">
        <v>1847</v>
      </c>
      <c r="R19" t="s">
        <v>587</v>
      </c>
      <c r="S19" t="s">
        <v>1790</v>
      </c>
      <c r="T19" t="s">
        <v>587</v>
      </c>
      <c r="U19" t="s">
        <v>587</v>
      </c>
    </row>
    <row r="20" spans="1:21" x14ac:dyDescent="0.3">
      <c r="A20" s="76">
        <v>45474</v>
      </c>
      <c r="B20" t="s">
        <v>1670</v>
      </c>
      <c r="C20" t="s">
        <v>1671</v>
      </c>
      <c r="D20" t="s">
        <v>1017</v>
      </c>
      <c r="E20" t="s">
        <v>586</v>
      </c>
      <c r="F20" t="s">
        <v>587</v>
      </c>
      <c r="G20" s="48">
        <v>23.29</v>
      </c>
      <c r="O20">
        <v>1847</v>
      </c>
      <c r="R20" t="s">
        <v>587</v>
      </c>
      <c r="S20" t="s">
        <v>1790</v>
      </c>
      <c r="T20" t="s">
        <v>587</v>
      </c>
      <c r="U20" t="s">
        <v>587</v>
      </c>
    </row>
    <row r="21" spans="1:21" x14ac:dyDescent="0.3">
      <c r="A21" s="76">
        <v>45505</v>
      </c>
      <c r="B21" t="s">
        <v>1677</v>
      </c>
      <c r="C21" t="s">
        <v>1678</v>
      </c>
      <c r="D21" t="s">
        <v>1017</v>
      </c>
      <c r="E21" t="s">
        <v>586</v>
      </c>
      <c r="F21" t="s">
        <v>587</v>
      </c>
      <c r="G21" s="48">
        <v>2.4700000000000002</v>
      </c>
      <c r="O21">
        <v>1863</v>
      </c>
      <c r="R21" t="s">
        <v>587</v>
      </c>
      <c r="S21" t="s">
        <v>1790</v>
      </c>
      <c r="T21" t="s">
        <v>587</v>
      </c>
      <c r="U21" t="s">
        <v>587</v>
      </c>
    </row>
    <row r="22" spans="1:21" x14ac:dyDescent="0.3">
      <c r="A22" s="76">
        <v>45505</v>
      </c>
      <c r="B22" t="s">
        <v>1680</v>
      </c>
      <c r="C22" t="s">
        <v>1681</v>
      </c>
      <c r="D22" t="s">
        <v>1017</v>
      </c>
      <c r="E22" t="s">
        <v>586</v>
      </c>
      <c r="F22" t="s">
        <v>587</v>
      </c>
      <c r="G22" s="48">
        <v>2.0699999999999998</v>
      </c>
      <c r="O22">
        <v>1867</v>
      </c>
      <c r="R22" t="s">
        <v>587</v>
      </c>
      <c r="S22" t="s">
        <v>1790</v>
      </c>
      <c r="T22" t="s">
        <v>587</v>
      </c>
      <c r="U22" t="s">
        <v>587</v>
      </c>
    </row>
    <row r="23" spans="1:21" x14ac:dyDescent="0.3">
      <c r="A23" s="76">
        <v>45505</v>
      </c>
      <c r="B23" t="s">
        <v>1683</v>
      </c>
      <c r="C23" t="s">
        <v>1684</v>
      </c>
      <c r="D23" t="s">
        <v>1017</v>
      </c>
      <c r="E23" t="s">
        <v>586</v>
      </c>
      <c r="F23" t="s">
        <v>587</v>
      </c>
      <c r="G23" s="48">
        <v>0.55000000000000004</v>
      </c>
      <c r="O23">
        <v>1867</v>
      </c>
      <c r="R23" t="s">
        <v>587</v>
      </c>
      <c r="S23" t="s">
        <v>1790</v>
      </c>
      <c r="T23" t="s">
        <v>587</v>
      </c>
      <c r="U23" t="s">
        <v>587</v>
      </c>
    </row>
    <row r="24" spans="1:21" x14ac:dyDescent="0.3">
      <c r="A24" s="76">
        <v>45505</v>
      </c>
      <c r="B24" t="s">
        <v>1686</v>
      </c>
      <c r="C24" t="s">
        <v>1687</v>
      </c>
      <c r="D24" t="s">
        <v>1135</v>
      </c>
      <c r="E24" t="s">
        <v>586</v>
      </c>
      <c r="F24" t="s">
        <v>1695</v>
      </c>
      <c r="G24" s="48">
        <v>17.05</v>
      </c>
      <c r="O24">
        <v>1888</v>
      </c>
      <c r="R24" t="s">
        <v>587</v>
      </c>
      <c r="S24" t="s">
        <v>1790</v>
      </c>
      <c r="T24" t="s">
        <v>587</v>
      </c>
      <c r="U24" t="s">
        <v>587</v>
      </c>
    </row>
    <row r="25" spans="1:21" x14ac:dyDescent="0.3">
      <c r="A25" s="76">
        <v>45505</v>
      </c>
      <c r="B25" t="s">
        <v>1689</v>
      </c>
      <c r="C25" t="s">
        <v>1690</v>
      </c>
      <c r="D25" t="s">
        <v>1017</v>
      </c>
      <c r="E25" t="s">
        <v>586</v>
      </c>
      <c r="F25" t="s">
        <v>587</v>
      </c>
      <c r="G25" s="48">
        <v>0.86</v>
      </c>
      <c r="O25">
        <v>1878</v>
      </c>
      <c r="R25" t="s">
        <v>587</v>
      </c>
      <c r="S25" t="s">
        <v>1790</v>
      </c>
      <c r="T25" t="s">
        <v>587</v>
      </c>
      <c r="U25" t="s">
        <v>587</v>
      </c>
    </row>
    <row r="26" spans="1:21" x14ac:dyDescent="0.3">
      <c r="A26" s="76">
        <v>45536</v>
      </c>
      <c r="B26" t="s">
        <v>1696</v>
      </c>
      <c r="C26" t="s">
        <v>1697</v>
      </c>
      <c r="D26" t="s">
        <v>1017</v>
      </c>
      <c r="E26" t="s">
        <v>586</v>
      </c>
      <c r="F26" t="s">
        <v>1698</v>
      </c>
      <c r="G26" s="48">
        <v>0.89</v>
      </c>
      <c r="O26">
        <v>1907</v>
      </c>
      <c r="R26" t="s">
        <v>587</v>
      </c>
      <c r="S26" t="s">
        <v>1790</v>
      </c>
      <c r="T26" t="s">
        <v>587</v>
      </c>
      <c r="U26" t="s">
        <v>587</v>
      </c>
    </row>
    <row r="27" spans="1:21" x14ac:dyDescent="0.3">
      <c r="A27" s="76">
        <v>45536</v>
      </c>
      <c r="B27" t="s">
        <v>1699</v>
      </c>
      <c r="C27" t="s">
        <v>1700</v>
      </c>
      <c r="D27" t="s">
        <v>1017</v>
      </c>
      <c r="E27" t="s">
        <v>586</v>
      </c>
      <c r="F27" t="s">
        <v>587</v>
      </c>
      <c r="G27" s="48">
        <v>0.68</v>
      </c>
      <c r="O27">
        <v>1907</v>
      </c>
      <c r="R27" t="s">
        <v>587</v>
      </c>
      <c r="S27" t="s">
        <v>1790</v>
      </c>
      <c r="T27" t="s">
        <v>587</v>
      </c>
      <c r="U27" t="s">
        <v>587</v>
      </c>
    </row>
    <row r="28" spans="1:21" x14ac:dyDescent="0.3">
      <c r="A28" s="76">
        <v>45536</v>
      </c>
      <c r="B28" t="s">
        <v>1701</v>
      </c>
      <c r="C28" t="s">
        <v>1702</v>
      </c>
      <c r="D28" t="s">
        <v>1017</v>
      </c>
      <c r="E28" t="s">
        <v>586</v>
      </c>
      <c r="F28" t="s">
        <v>1713</v>
      </c>
      <c r="G28" s="48">
        <v>0.53</v>
      </c>
      <c r="O28">
        <v>1913</v>
      </c>
      <c r="R28" t="s">
        <v>587</v>
      </c>
      <c r="S28" t="s">
        <v>1790</v>
      </c>
      <c r="T28" t="s">
        <v>587</v>
      </c>
      <c r="U28" t="s">
        <v>587</v>
      </c>
    </row>
    <row r="29" spans="1:21" x14ac:dyDescent="0.3">
      <c r="A29" s="76">
        <v>45536</v>
      </c>
      <c r="B29" t="s">
        <v>1703</v>
      </c>
      <c r="C29" t="s">
        <v>1704</v>
      </c>
      <c r="D29" t="s">
        <v>1017</v>
      </c>
      <c r="E29" t="s">
        <v>586</v>
      </c>
      <c r="F29" t="s">
        <v>1715</v>
      </c>
      <c r="G29" s="48">
        <v>0.22</v>
      </c>
      <c r="O29">
        <v>1913</v>
      </c>
      <c r="R29" t="s">
        <v>587</v>
      </c>
      <c r="S29" t="s">
        <v>1790</v>
      </c>
      <c r="T29" t="s">
        <v>587</v>
      </c>
      <c r="U29" t="s">
        <v>587</v>
      </c>
    </row>
    <row r="30" spans="1:21" x14ac:dyDescent="0.3">
      <c r="A30" s="76">
        <v>45536</v>
      </c>
      <c r="B30" t="s">
        <v>1705</v>
      </c>
      <c r="C30" t="s">
        <v>1706</v>
      </c>
      <c r="D30" t="s">
        <v>1707</v>
      </c>
      <c r="E30" t="s">
        <v>581</v>
      </c>
      <c r="F30" t="s">
        <v>1706</v>
      </c>
      <c r="G30" s="48">
        <v>-0.89</v>
      </c>
      <c r="M30" t="s">
        <v>582</v>
      </c>
      <c r="O30">
        <v>2097</v>
      </c>
      <c r="R30" t="s">
        <v>587</v>
      </c>
      <c r="S30" t="s">
        <v>581</v>
      </c>
      <c r="T30" t="s">
        <v>587</v>
      </c>
      <c r="U30" t="s">
        <v>587</v>
      </c>
    </row>
    <row r="31" spans="1:21" x14ac:dyDescent="0.3">
      <c r="A31" s="76">
        <v>45566</v>
      </c>
      <c r="B31" t="s">
        <v>1705</v>
      </c>
      <c r="C31" t="s">
        <v>1717</v>
      </c>
      <c r="D31" t="s">
        <v>1025</v>
      </c>
      <c r="E31" t="s">
        <v>586</v>
      </c>
      <c r="F31" t="s">
        <v>587</v>
      </c>
      <c r="G31" s="48">
        <v>367847.91</v>
      </c>
      <c r="O31">
        <v>1933</v>
      </c>
      <c r="R31" t="s">
        <v>587</v>
      </c>
      <c r="S31" t="s">
        <v>1790</v>
      </c>
      <c r="T31" t="s">
        <v>587</v>
      </c>
      <c r="U31" t="s">
        <v>587</v>
      </c>
    </row>
    <row r="32" spans="1:21" x14ac:dyDescent="0.3">
      <c r="A32" s="76">
        <v>45566</v>
      </c>
      <c r="B32" t="s">
        <v>1719</v>
      </c>
      <c r="C32" t="s">
        <v>1720</v>
      </c>
      <c r="D32" t="s">
        <v>1017</v>
      </c>
      <c r="E32" t="s">
        <v>586</v>
      </c>
      <c r="F32" t="s">
        <v>1721</v>
      </c>
      <c r="G32" s="48">
        <v>0.8</v>
      </c>
      <c r="O32">
        <v>1927</v>
      </c>
      <c r="R32" t="s">
        <v>587</v>
      </c>
      <c r="S32" t="s">
        <v>1790</v>
      </c>
      <c r="T32" t="s">
        <v>587</v>
      </c>
      <c r="U32" t="s">
        <v>587</v>
      </c>
    </row>
    <row r="33" spans="1:22" x14ac:dyDescent="0.3">
      <c r="A33" s="76">
        <v>45566</v>
      </c>
      <c r="B33" t="s">
        <v>1722</v>
      </c>
      <c r="C33" t="s">
        <v>1723</v>
      </c>
      <c r="D33" t="s">
        <v>1017</v>
      </c>
      <c r="E33" t="s">
        <v>586</v>
      </c>
      <c r="F33" t="s">
        <v>587</v>
      </c>
      <c r="G33" s="48">
        <v>1.65</v>
      </c>
      <c r="O33">
        <v>1933</v>
      </c>
      <c r="R33" t="s">
        <v>587</v>
      </c>
      <c r="S33" t="s">
        <v>1790</v>
      </c>
      <c r="T33" t="s">
        <v>587</v>
      </c>
      <c r="U33" t="s">
        <v>587</v>
      </c>
    </row>
    <row r="34" spans="1:22" x14ac:dyDescent="0.3">
      <c r="A34" s="76">
        <v>45566</v>
      </c>
      <c r="B34" t="s">
        <v>1725</v>
      </c>
      <c r="C34" t="s">
        <v>1726</v>
      </c>
      <c r="D34" t="s">
        <v>1017</v>
      </c>
      <c r="E34" t="s">
        <v>586</v>
      </c>
      <c r="F34" t="s">
        <v>587</v>
      </c>
      <c r="G34" s="48">
        <v>0.52</v>
      </c>
      <c r="O34">
        <v>1933</v>
      </c>
      <c r="R34" t="s">
        <v>587</v>
      </c>
      <c r="S34" t="s">
        <v>1790</v>
      </c>
      <c r="T34" t="s">
        <v>587</v>
      </c>
      <c r="U34" t="s">
        <v>587</v>
      </c>
    </row>
    <row r="35" spans="1:22" x14ac:dyDescent="0.3">
      <c r="A35" s="76">
        <v>45566</v>
      </c>
      <c r="B35" t="s">
        <v>1727</v>
      </c>
      <c r="C35" t="s">
        <v>1728</v>
      </c>
      <c r="D35" t="s">
        <v>1729</v>
      </c>
      <c r="E35" t="s">
        <v>581</v>
      </c>
      <c r="F35" t="s">
        <v>1728</v>
      </c>
      <c r="G35" s="48">
        <v>-1.55</v>
      </c>
      <c r="M35" t="s">
        <v>582</v>
      </c>
      <c r="O35">
        <v>2124</v>
      </c>
      <c r="R35" t="s">
        <v>587</v>
      </c>
      <c r="S35" t="s">
        <v>581</v>
      </c>
      <c r="T35" t="s">
        <v>587</v>
      </c>
      <c r="U35" t="s">
        <v>587</v>
      </c>
    </row>
    <row r="36" spans="1:22" x14ac:dyDescent="0.3">
      <c r="A36" s="76">
        <v>45597</v>
      </c>
      <c r="B36" t="s">
        <v>1755</v>
      </c>
      <c r="C36" t="s">
        <v>1756</v>
      </c>
      <c r="D36" t="s">
        <v>1017</v>
      </c>
      <c r="E36" t="s">
        <v>586</v>
      </c>
      <c r="F36" t="s">
        <v>587</v>
      </c>
      <c r="G36" s="48">
        <v>1.51</v>
      </c>
      <c r="O36">
        <v>1963</v>
      </c>
      <c r="R36" t="s">
        <v>587</v>
      </c>
      <c r="S36" t="s">
        <v>1790</v>
      </c>
      <c r="T36" t="s">
        <v>587</v>
      </c>
      <c r="U36" t="s">
        <v>587</v>
      </c>
    </row>
    <row r="37" spans="1:22" x14ac:dyDescent="0.3">
      <c r="A37" s="76">
        <v>45597</v>
      </c>
      <c r="B37" t="s">
        <v>1758</v>
      </c>
      <c r="C37" t="s">
        <v>1759</v>
      </c>
      <c r="D37" t="s">
        <v>1017</v>
      </c>
      <c r="E37" t="s">
        <v>586</v>
      </c>
      <c r="F37" t="s">
        <v>587</v>
      </c>
      <c r="G37" s="48">
        <v>1.44</v>
      </c>
      <c r="O37">
        <v>1967</v>
      </c>
      <c r="R37" t="s">
        <v>587</v>
      </c>
      <c r="S37" t="s">
        <v>1790</v>
      </c>
      <c r="T37" t="s">
        <v>587</v>
      </c>
      <c r="U37" t="s">
        <v>587</v>
      </c>
    </row>
    <row r="38" spans="1:22" x14ac:dyDescent="0.3">
      <c r="A38" s="76">
        <v>45597</v>
      </c>
      <c r="B38" t="s">
        <v>1761</v>
      </c>
      <c r="C38" t="s">
        <v>1762</v>
      </c>
      <c r="D38" t="s">
        <v>1017</v>
      </c>
      <c r="E38" t="s">
        <v>586</v>
      </c>
      <c r="F38" t="s">
        <v>587</v>
      </c>
      <c r="G38" s="48">
        <v>0.48</v>
      </c>
      <c r="O38">
        <v>1967</v>
      </c>
      <c r="R38" t="s">
        <v>587</v>
      </c>
      <c r="S38" t="s">
        <v>1790</v>
      </c>
      <c r="T38" t="s">
        <v>587</v>
      </c>
      <c r="U38" t="s">
        <v>587</v>
      </c>
    </row>
    <row r="39" spans="1:22" x14ac:dyDescent="0.3">
      <c r="A39" s="76">
        <v>45627</v>
      </c>
      <c r="B39" t="s">
        <v>1766</v>
      </c>
      <c r="C39" t="s">
        <v>1767</v>
      </c>
      <c r="D39" t="s">
        <v>614</v>
      </c>
      <c r="E39" t="s">
        <v>586</v>
      </c>
      <c r="F39" t="s">
        <v>587</v>
      </c>
      <c r="G39" s="48">
        <v>777839.55</v>
      </c>
      <c r="O39">
        <v>1976</v>
      </c>
      <c r="R39" t="s">
        <v>587</v>
      </c>
      <c r="S39" t="s">
        <v>1790</v>
      </c>
      <c r="T39" t="s">
        <v>587</v>
      </c>
      <c r="U39" t="s">
        <v>587</v>
      </c>
    </row>
    <row r="40" spans="1:22" x14ac:dyDescent="0.3">
      <c r="A40" s="76">
        <v>45627</v>
      </c>
      <c r="B40" t="s">
        <v>1768</v>
      </c>
      <c r="C40" t="s">
        <v>1769</v>
      </c>
      <c r="D40" t="s">
        <v>1135</v>
      </c>
      <c r="E40" t="s">
        <v>586</v>
      </c>
      <c r="F40" t="s">
        <v>1770</v>
      </c>
      <c r="G40" s="48">
        <v>11.82</v>
      </c>
      <c r="O40">
        <v>1976</v>
      </c>
      <c r="R40" t="s">
        <v>587</v>
      </c>
      <c r="S40" t="s">
        <v>1790</v>
      </c>
      <c r="T40" t="s">
        <v>587</v>
      </c>
      <c r="U40" t="s">
        <v>587</v>
      </c>
    </row>
    <row r="41" spans="1:22" x14ac:dyDescent="0.3">
      <c r="A41" s="76">
        <v>45658</v>
      </c>
      <c r="B41" t="s">
        <v>1774</v>
      </c>
      <c r="C41" t="s">
        <v>1775</v>
      </c>
      <c r="E41" t="s">
        <v>1017</v>
      </c>
      <c r="F41" t="s">
        <v>586</v>
      </c>
      <c r="G41" s="48" t="s">
        <v>1777</v>
      </c>
      <c r="H41" t="s">
        <v>1796</v>
      </c>
      <c r="P41">
        <v>1994</v>
      </c>
      <c r="S41" t="s">
        <v>587</v>
      </c>
      <c r="T41" t="s">
        <v>1790</v>
      </c>
      <c r="U41" t="s">
        <v>587</v>
      </c>
      <c r="V41" t="s">
        <v>587</v>
      </c>
    </row>
    <row r="42" spans="1:22" x14ac:dyDescent="0.3">
      <c r="A42" s="76">
        <v>45658</v>
      </c>
      <c r="B42" t="s">
        <v>1774</v>
      </c>
      <c r="C42" t="s">
        <v>1778</v>
      </c>
      <c r="D42" t="s">
        <v>1095</v>
      </c>
      <c r="E42" t="s">
        <v>586</v>
      </c>
      <c r="F42" t="s">
        <v>587</v>
      </c>
      <c r="G42" s="48">
        <v>0.25</v>
      </c>
      <c r="O42">
        <v>1994</v>
      </c>
      <c r="R42" t="s">
        <v>587</v>
      </c>
      <c r="S42" t="s">
        <v>1790</v>
      </c>
      <c r="T42" t="s">
        <v>587</v>
      </c>
      <c r="U42" t="s">
        <v>587</v>
      </c>
    </row>
    <row r="43" spans="1:22" x14ac:dyDescent="0.3">
      <c r="A43" s="76">
        <v>45658</v>
      </c>
      <c r="B43" t="s">
        <v>1779</v>
      </c>
      <c r="C43" t="s">
        <v>1780</v>
      </c>
      <c r="D43" t="s">
        <v>1781</v>
      </c>
      <c r="E43" t="s">
        <v>586</v>
      </c>
      <c r="F43" t="s">
        <v>587</v>
      </c>
      <c r="G43" s="48">
        <v>1417.28</v>
      </c>
      <c r="O43">
        <v>1993</v>
      </c>
      <c r="R43" t="s">
        <v>587</v>
      </c>
      <c r="S43" t="s">
        <v>1790</v>
      </c>
      <c r="T43" t="s">
        <v>587</v>
      </c>
      <c r="U43" t="s">
        <v>587</v>
      </c>
    </row>
    <row r="44" spans="1:22" x14ac:dyDescent="0.3">
      <c r="A44" s="76">
        <v>45658</v>
      </c>
      <c r="B44" t="s">
        <v>1782</v>
      </c>
      <c r="C44" t="s">
        <v>1783</v>
      </c>
      <c r="D44" t="s">
        <v>1103</v>
      </c>
      <c r="E44" t="s">
        <v>586</v>
      </c>
      <c r="F44" t="s">
        <v>587</v>
      </c>
      <c r="G44" s="48">
        <v>-0.25</v>
      </c>
      <c r="O44">
        <v>1994</v>
      </c>
      <c r="R44" t="s">
        <v>1778</v>
      </c>
      <c r="S44" t="s">
        <v>1790</v>
      </c>
      <c r="T44" t="s">
        <v>587</v>
      </c>
      <c r="U44" t="s">
        <v>587</v>
      </c>
    </row>
    <row r="45" spans="1:22" x14ac:dyDescent="0.3">
      <c r="A45" s="76">
        <v>45689</v>
      </c>
      <c r="B45" t="s">
        <v>1799</v>
      </c>
      <c r="C45" t="s">
        <v>1800</v>
      </c>
      <c r="D45" t="s">
        <v>1128</v>
      </c>
      <c r="E45" t="s">
        <v>586</v>
      </c>
      <c r="F45" t="s">
        <v>587</v>
      </c>
      <c r="G45" s="48">
        <v>680627.93</v>
      </c>
      <c r="O45">
        <v>1998</v>
      </c>
      <c r="R45" t="s">
        <v>587</v>
      </c>
      <c r="S45" t="s">
        <v>1790</v>
      </c>
      <c r="T45" t="s">
        <v>587</v>
      </c>
      <c r="U45" t="s">
        <v>587</v>
      </c>
    </row>
    <row r="46" spans="1:22" x14ac:dyDescent="0.3">
      <c r="A46" s="76">
        <v>45689</v>
      </c>
      <c r="B46" t="s">
        <v>1802</v>
      </c>
      <c r="C46" t="s">
        <v>1803</v>
      </c>
      <c r="D46" t="s">
        <v>1128</v>
      </c>
      <c r="E46" t="s">
        <v>586</v>
      </c>
      <c r="F46" t="s">
        <v>587</v>
      </c>
      <c r="G46" s="48">
        <v>955992.72</v>
      </c>
      <c r="O46">
        <v>1998</v>
      </c>
      <c r="R46" t="s">
        <v>587</v>
      </c>
      <c r="S46" t="s">
        <v>1790</v>
      </c>
      <c r="T46" t="s">
        <v>587</v>
      </c>
      <c r="U46" t="s">
        <v>587</v>
      </c>
    </row>
    <row r="47" spans="1:22" x14ac:dyDescent="0.3">
      <c r="A47" s="76">
        <v>45689</v>
      </c>
      <c r="B47" t="s">
        <v>1805</v>
      </c>
      <c r="C47" t="s">
        <v>1806</v>
      </c>
      <c r="D47" t="s">
        <v>1128</v>
      </c>
      <c r="E47" t="s">
        <v>586</v>
      </c>
      <c r="F47" t="s">
        <v>587</v>
      </c>
      <c r="G47" s="48">
        <v>611632.89</v>
      </c>
      <c r="O47">
        <v>1998</v>
      </c>
      <c r="R47" t="s">
        <v>587</v>
      </c>
      <c r="S47" t="s">
        <v>1790</v>
      </c>
      <c r="T47" t="s">
        <v>587</v>
      </c>
      <c r="U47" t="s">
        <v>587</v>
      </c>
    </row>
    <row r="48" spans="1:22" x14ac:dyDescent="0.3">
      <c r="A48" s="76">
        <v>45717</v>
      </c>
      <c r="B48" t="s">
        <v>1808</v>
      </c>
      <c r="C48" t="s">
        <v>1809</v>
      </c>
      <c r="D48" t="s">
        <v>1017</v>
      </c>
      <c r="E48" t="s">
        <v>586</v>
      </c>
      <c r="F48" t="s">
        <v>1810</v>
      </c>
      <c r="G48" s="48">
        <v>71.92</v>
      </c>
      <c r="O48">
        <v>2010</v>
      </c>
      <c r="R48" t="s">
        <v>587</v>
      </c>
      <c r="S48" t="s">
        <v>1790</v>
      </c>
      <c r="T48" t="s">
        <v>587</v>
      </c>
      <c r="U48" t="s">
        <v>587</v>
      </c>
    </row>
    <row r="49" spans="1:21" x14ac:dyDescent="0.3">
      <c r="A49" s="76">
        <v>45717</v>
      </c>
      <c r="B49" t="s">
        <v>1812</v>
      </c>
      <c r="C49" t="s">
        <v>1813</v>
      </c>
      <c r="D49" t="s">
        <v>1017</v>
      </c>
      <c r="E49" t="s">
        <v>586</v>
      </c>
      <c r="F49" t="s">
        <v>1810</v>
      </c>
      <c r="G49" s="48">
        <v>52.28</v>
      </c>
      <c r="O49">
        <v>2010</v>
      </c>
      <c r="R49" t="s">
        <v>587</v>
      </c>
      <c r="S49" t="s">
        <v>1790</v>
      </c>
      <c r="T49" t="s">
        <v>587</v>
      </c>
      <c r="U49" t="s">
        <v>587</v>
      </c>
    </row>
    <row r="50" spans="1:21" x14ac:dyDescent="0.3">
      <c r="A50" s="76">
        <v>45717</v>
      </c>
      <c r="B50" t="s">
        <v>1815</v>
      </c>
      <c r="C50" t="s">
        <v>1816</v>
      </c>
      <c r="D50" t="s">
        <v>1017</v>
      </c>
      <c r="E50" t="s">
        <v>586</v>
      </c>
      <c r="F50" t="s">
        <v>1810</v>
      </c>
      <c r="G50" s="48">
        <v>61.98</v>
      </c>
      <c r="O50">
        <v>2010</v>
      </c>
      <c r="R50" t="s">
        <v>587</v>
      </c>
      <c r="S50" t="s">
        <v>1790</v>
      </c>
      <c r="T50" t="s">
        <v>587</v>
      </c>
      <c r="U50" t="s">
        <v>587</v>
      </c>
    </row>
    <row r="51" spans="1:21" x14ac:dyDescent="0.3">
      <c r="A51" s="76">
        <v>45717</v>
      </c>
      <c r="B51" t="s">
        <v>1818</v>
      </c>
      <c r="C51" t="s">
        <v>1819</v>
      </c>
      <c r="D51" t="s">
        <v>1017</v>
      </c>
      <c r="E51" t="s">
        <v>586</v>
      </c>
      <c r="F51" t="s">
        <v>1810</v>
      </c>
      <c r="G51" s="48">
        <v>77.16</v>
      </c>
      <c r="O51">
        <v>2010</v>
      </c>
      <c r="R51" t="s">
        <v>587</v>
      </c>
      <c r="S51" t="s">
        <v>1790</v>
      </c>
      <c r="T51" t="s">
        <v>587</v>
      </c>
      <c r="U51" t="s">
        <v>587</v>
      </c>
    </row>
    <row r="52" spans="1:21" x14ac:dyDescent="0.3">
      <c r="A52" s="76">
        <v>45717</v>
      </c>
      <c r="B52" t="s">
        <v>1818</v>
      </c>
      <c r="C52" t="s">
        <v>1821</v>
      </c>
      <c r="D52" t="s">
        <v>1017</v>
      </c>
      <c r="E52" t="s">
        <v>586</v>
      </c>
      <c r="F52" t="s">
        <v>1810</v>
      </c>
      <c r="G52" s="48">
        <v>30.65</v>
      </c>
      <c r="O52">
        <v>2010</v>
      </c>
      <c r="R52" t="s">
        <v>587</v>
      </c>
      <c r="S52" t="s">
        <v>1790</v>
      </c>
      <c r="T52" t="s">
        <v>587</v>
      </c>
      <c r="U52" t="s">
        <v>587</v>
      </c>
    </row>
    <row r="53" spans="1:21" x14ac:dyDescent="0.3">
      <c r="A53" s="76">
        <v>45717</v>
      </c>
      <c r="B53" t="s">
        <v>1818</v>
      </c>
      <c r="C53" t="s">
        <v>1823</v>
      </c>
      <c r="D53" t="s">
        <v>1017</v>
      </c>
      <c r="E53" t="s">
        <v>586</v>
      </c>
      <c r="F53" t="s">
        <v>1810</v>
      </c>
      <c r="G53" s="48">
        <v>39.909999999999997</v>
      </c>
      <c r="O53">
        <v>2010</v>
      </c>
      <c r="R53" t="s">
        <v>587</v>
      </c>
      <c r="S53" t="s">
        <v>1790</v>
      </c>
      <c r="T53" t="s">
        <v>587</v>
      </c>
      <c r="U53" t="s">
        <v>587</v>
      </c>
    </row>
    <row r="54" spans="1:21" x14ac:dyDescent="0.3">
      <c r="A54" s="76">
        <v>45717</v>
      </c>
      <c r="B54" t="s">
        <v>1818</v>
      </c>
      <c r="C54" t="s">
        <v>1825</v>
      </c>
      <c r="D54" t="s">
        <v>1017</v>
      </c>
      <c r="E54" t="s">
        <v>586</v>
      </c>
      <c r="F54" t="s">
        <v>1810</v>
      </c>
      <c r="G54" s="48">
        <v>79.47</v>
      </c>
      <c r="O54">
        <v>2010</v>
      </c>
      <c r="R54" t="s">
        <v>587</v>
      </c>
      <c r="S54" t="s">
        <v>1790</v>
      </c>
      <c r="T54" t="s">
        <v>587</v>
      </c>
      <c r="U54" t="s">
        <v>587</v>
      </c>
    </row>
    <row r="55" spans="1:21" x14ac:dyDescent="0.3">
      <c r="A55" s="76">
        <v>45717</v>
      </c>
      <c r="B55" t="s">
        <v>1818</v>
      </c>
      <c r="C55" t="s">
        <v>1827</v>
      </c>
      <c r="D55" t="s">
        <v>1017</v>
      </c>
      <c r="E55" t="s">
        <v>586</v>
      </c>
      <c r="F55" t="s">
        <v>1810</v>
      </c>
      <c r="G55" s="48">
        <v>150.59</v>
      </c>
      <c r="O55">
        <v>2010</v>
      </c>
      <c r="R55" t="s">
        <v>587</v>
      </c>
      <c r="S55" t="s">
        <v>1790</v>
      </c>
      <c r="T55" t="s">
        <v>587</v>
      </c>
      <c r="U55" t="s">
        <v>587</v>
      </c>
    </row>
    <row r="56" spans="1:21" x14ac:dyDescent="0.3">
      <c r="A56" s="76">
        <v>45717</v>
      </c>
      <c r="B56" t="s">
        <v>1818</v>
      </c>
      <c r="C56" t="s">
        <v>1829</v>
      </c>
      <c r="D56" t="s">
        <v>1017</v>
      </c>
      <c r="E56" t="s">
        <v>586</v>
      </c>
      <c r="F56" t="s">
        <v>1810</v>
      </c>
      <c r="G56" s="48">
        <v>32.56</v>
      </c>
      <c r="O56">
        <v>2010</v>
      </c>
      <c r="R56" t="s">
        <v>587</v>
      </c>
      <c r="S56" t="s">
        <v>1790</v>
      </c>
      <c r="T56" t="s">
        <v>587</v>
      </c>
      <c r="U56" t="s">
        <v>587</v>
      </c>
    </row>
    <row r="57" spans="1:21" x14ac:dyDescent="0.3">
      <c r="A57" s="76">
        <v>45717</v>
      </c>
      <c r="B57" t="s">
        <v>1818</v>
      </c>
      <c r="C57" t="s">
        <v>1831</v>
      </c>
      <c r="D57" t="s">
        <v>1017</v>
      </c>
      <c r="E57" t="s">
        <v>586</v>
      </c>
      <c r="F57" t="s">
        <v>1810</v>
      </c>
      <c r="G57" s="48">
        <v>40.67</v>
      </c>
      <c r="O57">
        <v>2010</v>
      </c>
      <c r="R57" t="s">
        <v>587</v>
      </c>
      <c r="S57" t="s">
        <v>1790</v>
      </c>
      <c r="T57" t="s">
        <v>587</v>
      </c>
      <c r="U57" t="s">
        <v>587</v>
      </c>
    </row>
    <row r="58" spans="1:21" x14ac:dyDescent="0.3">
      <c r="A58" s="76">
        <v>45717</v>
      </c>
      <c r="B58" t="s">
        <v>1818</v>
      </c>
      <c r="C58" t="s">
        <v>1833</v>
      </c>
      <c r="D58" t="s">
        <v>1017</v>
      </c>
      <c r="E58" t="s">
        <v>586</v>
      </c>
      <c r="F58" t="s">
        <v>1810</v>
      </c>
      <c r="G58" s="48">
        <v>30.71</v>
      </c>
      <c r="O58">
        <v>2010</v>
      </c>
      <c r="R58" t="s">
        <v>587</v>
      </c>
      <c r="S58" t="s">
        <v>1790</v>
      </c>
      <c r="T58" t="s">
        <v>587</v>
      </c>
      <c r="U58" t="s">
        <v>587</v>
      </c>
    </row>
    <row r="59" spans="1:21" x14ac:dyDescent="0.3">
      <c r="A59" s="76">
        <v>45717</v>
      </c>
      <c r="B59" t="s">
        <v>1818</v>
      </c>
      <c r="C59" t="s">
        <v>1835</v>
      </c>
      <c r="D59" t="s">
        <v>1017</v>
      </c>
      <c r="E59" t="s">
        <v>586</v>
      </c>
      <c r="F59" t="s">
        <v>1810</v>
      </c>
      <c r="G59" s="48">
        <v>69.87</v>
      </c>
      <c r="O59">
        <v>2010</v>
      </c>
      <c r="R59" t="s">
        <v>587</v>
      </c>
      <c r="S59" t="s">
        <v>1790</v>
      </c>
      <c r="T59" t="s">
        <v>587</v>
      </c>
      <c r="U59" t="s">
        <v>587</v>
      </c>
    </row>
    <row r="60" spans="1:21" x14ac:dyDescent="0.3">
      <c r="A60" s="76">
        <v>45717</v>
      </c>
      <c r="B60" t="s">
        <v>1818</v>
      </c>
      <c r="C60" t="s">
        <v>1837</v>
      </c>
      <c r="D60" t="s">
        <v>1017</v>
      </c>
      <c r="E60" t="s">
        <v>586</v>
      </c>
      <c r="F60" t="s">
        <v>1810</v>
      </c>
      <c r="G60" s="48">
        <v>43.74</v>
      </c>
      <c r="O60">
        <v>2010</v>
      </c>
      <c r="R60" t="s">
        <v>587</v>
      </c>
      <c r="S60" t="s">
        <v>1790</v>
      </c>
      <c r="T60" t="s">
        <v>587</v>
      </c>
      <c r="U60" t="s">
        <v>587</v>
      </c>
    </row>
    <row r="61" spans="1:21" x14ac:dyDescent="0.3">
      <c r="A61" s="76">
        <v>45717</v>
      </c>
      <c r="B61" t="s">
        <v>1839</v>
      </c>
      <c r="C61" t="s">
        <v>1840</v>
      </c>
      <c r="D61" t="s">
        <v>1017</v>
      </c>
      <c r="E61" t="s">
        <v>586</v>
      </c>
      <c r="F61" t="s">
        <v>1810</v>
      </c>
      <c r="G61" s="48">
        <v>58.33</v>
      </c>
      <c r="O61">
        <v>2010</v>
      </c>
      <c r="R61" t="s">
        <v>587</v>
      </c>
      <c r="S61" t="s">
        <v>1790</v>
      </c>
      <c r="T61" t="s">
        <v>587</v>
      </c>
      <c r="U61" t="s">
        <v>587</v>
      </c>
    </row>
    <row r="62" spans="1:21" x14ac:dyDescent="0.3">
      <c r="A62" s="76">
        <v>45748</v>
      </c>
      <c r="B62" t="s">
        <v>1845</v>
      </c>
      <c r="C62" t="s">
        <v>1846</v>
      </c>
      <c r="D62" t="s">
        <v>1017</v>
      </c>
      <c r="E62" t="s">
        <v>586</v>
      </c>
      <c r="F62" t="s">
        <v>1858</v>
      </c>
      <c r="G62" s="48">
        <v>1.75</v>
      </c>
      <c r="O62">
        <v>2032</v>
      </c>
      <c r="R62" t="s">
        <v>587</v>
      </c>
      <c r="S62" t="s">
        <v>1790</v>
      </c>
      <c r="T62" t="s">
        <v>587</v>
      </c>
      <c r="U62" t="s">
        <v>587</v>
      </c>
    </row>
    <row r="63" spans="1:21" x14ac:dyDescent="0.3">
      <c r="A63" s="76">
        <v>45748</v>
      </c>
      <c r="B63" t="s">
        <v>1847</v>
      </c>
      <c r="C63" t="s">
        <v>1848</v>
      </c>
      <c r="D63" t="s">
        <v>1017</v>
      </c>
      <c r="E63" t="s">
        <v>586</v>
      </c>
      <c r="F63" t="s">
        <v>1858</v>
      </c>
      <c r="G63" s="48">
        <v>4.32</v>
      </c>
      <c r="O63">
        <v>2032</v>
      </c>
      <c r="R63" t="s">
        <v>587</v>
      </c>
      <c r="S63" t="s">
        <v>1790</v>
      </c>
      <c r="T63" t="s">
        <v>587</v>
      </c>
      <c r="U63" t="s">
        <v>587</v>
      </c>
    </row>
    <row r="64" spans="1:21" x14ac:dyDescent="0.3">
      <c r="A64" s="76">
        <v>45748</v>
      </c>
      <c r="B64" t="s">
        <v>1849</v>
      </c>
      <c r="C64" t="s">
        <v>1850</v>
      </c>
      <c r="D64" t="s">
        <v>1017</v>
      </c>
      <c r="E64" t="s">
        <v>586</v>
      </c>
      <c r="F64" t="s">
        <v>1858</v>
      </c>
      <c r="G64" s="48">
        <v>38.47</v>
      </c>
      <c r="O64">
        <v>2032</v>
      </c>
      <c r="R64" t="s">
        <v>587</v>
      </c>
      <c r="S64" t="s">
        <v>1790</v>
      </c>
      <c r="T64" t="s">
        <v>587</v>
      </c>
      <c r="U64" t="s">
        <v>587</v>
      </c>
    </row>
    <row r="65" spans="1:21" x14ac:dyDescent="0.3">
      <c r="A65" s="76">
        <v>45748</v>
      </c>
      <c r="B65" t="s">
        <v>1849</v>
      </c>
      <c r="C65" t="s">
        <v>1851</v>
      </c>
      <c r="D65" t="s">
        <v>1017</v>
      </c>
      <c r="E65" t="s">
        <v>586</v>
      </c>
      <c r="F65" t="s">
        <v>1858</v>
      </c>
      <c r="G65" s="48">
        <v>37.700000000000003</v>
      </c>
      <c r="O65">
        <v>2032</v>
      </c>
      <c r="R65" t="s">
        <v>587</v>
      </c>
      <c r="S65" t="s">
        <v>1790</v>
      </c>
      <c r="T65" t="s">
        <v>587</v>
      </c>
      <c r="U65" t="s">
        <v>587</v>
      </c>
    </row>
    <row r="66" spans="1:21" x14ac:dyDescent="0.3">
      <c r="A66" s="76">
        <v>45748</v>
      </c>
      <c r="B66" t="s">
        <v>1849</v>
      </c>
      <c r="C66" t="s">
        <v>1852</v>
      </c>
      <c r="D66" t="s">
        <v>1017</v>
      </c>
      <c r="E66" t="s">
        <v>586</v>
      </c>
      <c r="F66" t="s">
        <v>1858</v>
      </c>
      <c r="G66" s="48">
        <v>67.19</v>
      </c>
      <c r="O66">
        <v>2032</v>
      </c>
      <c r="R66" t="s">
        <v>587</v>
      </c>
      <c r="S66" t="s">
        <v>1790</v>
      </c>
      <c r="T66" t="s">
        <v>587</v>
      </c>
      <c r="U66" t="s">
        <v>587</v>
      </c>
    </row>
    <row r="67" spans="1:21" x14ac:dyDescent="0.3">
      <c r="A67" s="76">
        <v>45748</v>
      </c>
      <c r="B67" t="s">
        <v>1853</v>
      </c>
      <c r="C67" t="s">
        <v>1854</v>
      </c>
      <c r="D67" t="s">
        <v>1128</v>
      </c>
      <c r="E67" t="s">
        <v>586</v>
      </c>
      <c r="F67" t="s">
        <v>587</v>
      </c>
      <c r="G67" s="48">
        <v>818046.9</v>
      </c>
      <c r="O67">
        <v>2031</v>
      </c>
      <c r="R67" t="s">
        <v>587</v>
      </c>
      <c r="S67" t="s">
        <v>1790</v>
      </c>
      <c r="T67" t="s">
        <v>587</v>
      </c>
      <c r="U67" t="s">
        <v>587</v>
      </c>
    </row>
    <row r="68" spans="1:21" x14ac:dyDescent="0.3">
      <c r="A68" s="76">
        <v>45778</v>
      </c>
      <c r="B68" t="s">
        <v>1815</v>
      </c>
      <c r="C68" t="s">
        <v>1859</v>
      </c>
      <c r="D68" t="s">
        <v>1128</v>
      </c>
      <c r="E68" t="s">
        <v>586</v>
      </c>
      <c r="F68" t="s">
        <v>587</v>
      </c>
      <c r="G68" s="48">
        <v>988542.8</v>
      </c>
      <c r="O68">
        <v>2040</v>
      </c>
      <c r="R68" t="s">
        <v>587</v>
      </c>
      <c r="S68" t="s">
        <v>1790</v>
      </c>
      <c r="T68" t="s">
        <v>587</v>
      </c>
      <c r="U68" t="s">
        <v>587</v>
      </c>
    </row>
    <row r="69" spans="1:21" x14ac:dyDescent="0.3">
      <c r="A69" s="76">
        <v>45778</v>
      </c>
      <c r="B69" t="s">
        <v>1860</v>
      </c>
      <c r="C69" t="s">
        <v>1861</v>
      </c>
      <c r="D69" t="s">
        <v>1017</v>
      </c>
      <c r="E69" t="s">
        <v>586</v>
      </c>
      <c r="F69" t="s">
        <v>1862</v>
      </c>
      <c r="G69" s="48">
        <v>38.35</v>
      </c>
      <c r="O69">
        <v>2040</v>
      </c>
      <c r="R69" t="s">
        <v>587</v>
      </c>
      <c r="S69" t="s">
        <v>1790</v>
      </c>
      <c r="T69" t="s">
        <v>587</v>
      </c>
      <c r="U69" t="s">
        <v>587</v>
      </c>
    </row>
    <row r="70" spans="1:21" x14ac:dyDescent="0.3">
      <c r="A70" s="76">
        <v>45778</v>
      </c>
      <c r="B70" t="s">
        <v>1863</v>
      </c>
      <c r="C70" t="s">
        <v>1864</v>
      </c>
      <c r="D70" t="s">
        <v>1017</v>
      </c>
      <c r="E70" t="s">
        <v>586</v>
      </c>
      <c r="F70" t="s">
        <v>1862</v>
      </c>
      <c r="G70" s="48">
        <v>877.67</v>
      </c>
      <c r="O70">
        <v>2040</v>
      </c>
      <c r="R70" t="s">
        <v>587</v>
      </c>
      <c r="S70" t="s">
        <v>1790</v>
      </c>
      <c r="T70" t="s">
        <v>587</v>
      </c>
      <c r="U70" t="s">
        <v>587</v>
      </c>
    </row>
    <row r="71" spans="1:21" x14ac:dyDescent="0.3">
      <c r="A71" s="76">
        <v>45778</v>
      </c>
      <c r="B71" t="s">
        <v>1865</v>
      </c>
      <c r="C71" t="s">
        <v>1866</v>
      </c>
      <c r="D71" t="s">
        <v>1017</v>
      </c>
      <c r="E71" t="s">
        <v>586</v>
      </c>
      <c r="F71" t="s">
        <v>1862</v>
      </c>
      <c r="G71" s="48">
        <v>69.819999999999993</v>
      </c>
      <c r="O71">
        <v>2040</v>
      </c>
      <c r="R71" t="s">
        <v>587</v>
      </c>
      <c r="S71" t="s">
        <v>1790</v>
      </c>
      <c r="T71" t="s">
        <v>587</v>
      </c>
      <c r="U71" t="s">
        <v>587</v>
      </c>
    </row>
    <row r="72" spans="1:21" x14ac:dyDescent="0.3">
      <c r="A72" s="76">
        <v>45778</v>
      </c>
      <c r="B72" t="s">
        <v>1867</v>
      </c>
      <c r="C72" t="s">
        <v>1868</v>
      </c>
      <c r="D72" t="s">
        <v>1017</v>
      </c>
      <c r="E72" t="s">
        <v>586</v>
      </c>
      <c r="F72" t="s">
        <v>1862</v>
      </c>
      <c r="G72" s="48">
        <v>25.63</v>
      </c>
      <c r="O72">
        <v>2040</v>
      </c>
      <c r="R72" t="s">
        <v>587</v>
      </c>
      <c r="S72" t="s">
        <v>1790</v>
      </c>
      <c r="T72" t="s">
        <v>587</v>
      </c>
      <c r="U72" t="s">
        <v>587</v>
      </c>
    </row>
    <row r="73" spans="1:21" x14ac:dyDescent="0.3">
      <c r="A73" s="76">
        <v>45778</v>
      </c>
      <c r="B73" t="s">
        <v>1867</v>
      </c>
      <c r="C73" t="s">
        <v>1869</v>
      </c>
      <c r="D73" t="s">
        <v>1017</v>
      </c>
      <c r="E73" t="s">
        <v>586</v>
      </c>
      <c r="F73" t="s">
        <v>1862</v>
      </c>
      <c r="G73" s="48">
        <v>40.61</v>
      </c>
      <c r="O73">
        <v>2040</v>
      </c>
      <c r="R73" t="s">
        <v>587</v>
      </c>
      <c r="S73" t="s">
        <v>1790</v>
      </c>
      <c r="T73" t="s">
        <v>587</v>
      </c>
      <c r="U73" t="s">
        <v>587</v>
      </c>
    </row>
    <row r="74" spans="1:21" x14ac:dyDescent="0.3">
      <c r="A74" s="76">
        <v>45778</v>
      </c>
      <c r="B74" t="s">
        <v>1867</v>
      </c>
      <c r="C74" t="s">
        <v>1870</v>
      </c>
      <c r="D74" t="s">
        <v>1017</v>
      </c>
      <c r="E74" t="s">
        <v>586</v>
      </c>
      <c r="F74" t="s">
        <v>1862</v>
      </c>
      <c r="G74" s="48">
        <v>39.51</v>
      </c>
      <c r="O74">
        <v>2040</v>
      </c>
      <c r="R74" t="s">
        <v>587</v>
      </c>
      <c r="S74" t="s">
        <v>1790</v>
      </c>
      <c r="T74" t="s">
        <v>587</v>
      </c>
      <c r="U74" t="s">
        <v>587</v>
      </c>
    </row>
    <row r="75" spans="1:21" x14ac:dyDescent="0.3">
      <c r="A75" s="76">
        <v>45778</v>
      </c>
      <c r="B75" t="s">
        <v>1871</v>
      </c>
      <c r="C75" t="s">
        <v>1872</v>
      </c>
      <c r="D75" t="s">
        <v>1017</v>
      </c>
      <c r="E75" t="s">
        <v>586</v>
      </c>
      <c r="F75" t="s">
        <v>1862</v>
      </c>
      <c r="G75" s="48">
        <v>40.01</v>
      </c>
      <c r="O75">
        <v>2040</v>
      </c>
      <c r="R75" t="s">
        <v>587</v>
      </c>
      <c r="S75" t="s">
        <v>1790</v>
      </c>
      <c r="T75" t="s">
        <v>587</v>
      </c>
      <c r="U75" t="s">
        <v>587</v>
      </c>
    </row>
    <row r="76" spans="1:21" x14ac:dyDescent="0.3">
      <c r="A76" s="76">
        <v>45778</v>
      </c>
      <c r="B76" t="s">
        <v>1871</v>
      </c>
      <c r="C76" t="s">
        <v>1873</v>
      </c>
      <c r="D76" t="s">
        <v>1017</v>
      </c>
      <c r="E76" t="s">
        <v>586</v>
      </c>
      <c r="F76" t="s">
        <v>1862</v>
      </c>
      <c r="G76" s="48">
        <v>25.39</v>
      </c>
      <c r="O76">
        <v>2040</v>
      </c>
      <c r="R76" t="s">
        <v>587</v>
      </c>
      <c r="S76" t="s">
        <v>1790</v>
      </c>
      <c r="T76" t="s">
        <v>587</v>
      </c>
      <c r="U76" t="s">
        <v>587</v>
      </c>
    </row>
    <row r="77" spans="1:21" x14ac:dyDescent="0.3">
      <c r="A77" s="76">
        <v>45778</v>
      </c>
      <c r="B77" t="s">
        <v>1871</v>
      </c>
      <c r="C77" t="s">
        <v>1874</v>
      </c>
      <c r="D77" t="s">
        <v>1017</v>
      </c>
      <c r="E77" t="s">
        <v>586</v>
      </c>
      <c r="F77" t="s">
        <v>1862</v>
      </c>
      <c r="G77" s="48">
        <v>34.369999999999997</v>
      </c>
      <c r="O77">
        <v>2040</v>
      </c>
      <c r="R77" t="s">
        <v>587</v>
      </c>
      <c r="S77" t="s">
        <v>1790</v>
      </c>
      <c r="T77" t="s">
        <v>587</v>
      </c>
      <c r="U77" t="s">
        <v>587</v>
      </c>
    </row>
    <row r="78" spans="1:21" x14ac:dyDescent="0.3">
      <c r="A78" s="76">
        <v>45778</v>
      </c>
      <c r="B78" t="s">
        <v>1875</v>
      </c>
      <c r="C78" t="s">
        <v>1876</v>
      </c>
      <c r="D78" t="s">
        <v>1017</v>
      </c>
      <c r="E78" t="s">
        <v>586</v>
      </c>
      <c r="F78" t="s">
        <v>1862</v>
      </c>
      <c r="G78" s="48">
        <v>16.510000000000002</v>
      </c>
      <c r="O78">
        <v>2040</v>
      </c>
      <c r="R78" t="s">
        <v>587</v>
      </c>
      <c r="S78" t="s">
        <v>1790</v>
      </c>
      <c r="T78" t="s">
        <v>587</v>
      </c>
      <c r="U78" t="s">
        <v>587</v>
      </c>
    </row>
    <row r="79" spans="1:21" x14ac:dyDescent="0.3">
      <c r="A79" s="76">
        <v>45778</v>
      </c>
      <c r="B79" t="s">
        <v>1875</v>
      </c>
      <c r="C79" t="s">
        <v>1877</v>
      </c>
      <c r="D79" t="s">
        <v>1017</v>
      </c>
      <c r="E79" t="s">
        <v>586</v>
      </c>
      <c r="F79" t="s">
        <v>1862</v>
      </c>
      <c r="G79" s="48">
        <v>49.83</v>
      </c>
      <c r="O79">
        <v>2040</v>
      </c>
      <c r="R79" t="s">
        <v>587</v>
      </c>
      <c r="S79" t="s">
        <v>1790</v>
      </c>
      <c r="T79" t="s">
        <v>587</v>
      </c>
      <c r="U79" t="s">
        <v>587</v>
      </c>
    </row>
    <row r="80" spans="1:21" x14ac:dyDescent="0.3">
      <c r="A80" s="76">
        <v>45778</v>
      </c>
      <c r="B80" t="s">
        <v>1875</v>
      </c>
      <c r="C80" t="s">
        <v>1878</v>
      </c>
      <c r="D80" t="s">
        <v>1017</v>
      </c>
      <c r="E80" t="s">
        <v>586</v>
      </c>
      <c r="F80" t="s">
        <v>1862</v>
      </c>
      <c r="G80" s="48">
        <v>27.62</v>
      </c>
      <c r="O80">
        <v>2040</v>
      </c>
      <c r="R80" t="s">
        <v>587</v>
      </c>
      <c r="S80" t="s">
        <v>1790</v>
      </c>
      <c r="T80" t="s">
        <v>587</v>
      </c>
      <c r="U80" t="s">
        <v>587</v>
      </c>
    </row>
    <row r="81" spans="1:21" x14ac:dyDescent="0.3">
      <c r="A81" s="76">
        <v>45778</v>
      </c>
      <c r="B81" t="s">
        <v>1845</v>
      </c>
      <c r="C81" t="s">
        <v>1879</v>
      </c>
      <c r="D81" t="s">
        <v>1017</v>
      </c>
      <c r="E81" t="s">
        <v>586</v>
      </c>
      <c r="F81" t="s">
        <v>1858</v>
      </c>
      <c r="G81" s="48">
        <v>2.31</v>
      </c>
      <c r="O81">
        <v>2040</v>
      </c>
      <c r="R81" t="s">
        <v>587</v>
      </c>
      <c r="S81" t="s">
        <v>1790</v>
      </c>
      <c r="T81" t="s">
        <v>587</v>
      </c>
      <c r="U81" t="s">
        <v>587</v>
      </c>
    </row>
    <row r="82" spans="1:21" x14ac:dyDescent="0.3">
      <c r="A82" s="76">
        <v>45778</v>
      </c>
      <c r="B82" t="s">
        <v>1880</v>
      </c>
      <c r="C82" t="s">
        <v>1881</v>
      </c>
      <c r="D82" t="s">
        <v>1017</v>
      </c>
      <c r="E82" t="s">
        <v>586</v>
      </c>
      <c r="F82" t="s">
        <v>1862</v>
      </c>
      <c r="G82" s="48">
        <v>30.19</v>
      </c>
      <c r="O82">
        <v>2040</v>
      </c>
      <c r="R82" t="s">
        <v>587</v>
      </c>
      <c r="S82" t="s">
        <v>1790</v>
      </c>
      <c r="T82" t="s">
        <v>587</v>
      </c>
      <c r="U82" t="s">
        <v>587</v>
      </c>
    </row>
    <row r="83" spans="1:21" x14ac:dyDescent="0.3">
      <c r="A83" s="76">
        <v>45778</v>
      </c>
      <c r="B83" t="s">
        <v>1882</v>
      </c>
      <c r="C83" t="s">
        <v>1883</v>
      </c>
      <c r="D83" t="s">
        <v>1017</v>
      </c>
      <c r="E83" t="s">
        <v>586</v>
      </c>
      <c r="F83" t="s">
        <v>1858</v>
      </c>
      <c r="G83" s="48">
        <v>1.56</v>
      </c>
      <c r="O83">
        <v>2037</v>
      </c>
      <c r="R83" t="s">
        <v>587</v>
      </c>
      <c r="S83" t="s">
        <v>1790</v>
      </c>
      <c r="T83" t="s">
        <v>587</v>
      </c>
      <c r="U83" t="s">
        <v>587</v>
      </c>
    </row>
    <row r="84" spans="1:21" x14ac:dyDescent="0.3">
      <c r="A84" s="76">
        <v>45778</v>
      </c>
      <c r="B84" t="s">
        <v>1884</v>
      </c>
      <c r="C84" t="s">
        <v>1885</v>
      </c>
      <c r="D84" t="s">
        <v>1128</v>
      </c>
      <c r="E84" t="s">
        <v>586</v>
      </c>
      <c r="F84" t="s">
        <v>587</v>
      </c>
      <c r="G84" s="48">
        <v>676881.06</v>
      </c>
      <c r="O84">
        <v>2040</v>
      </c>
      <c r="R84" t="s">
        <v>587</v>
      </c>
      <c r="S84" t="s">
        <v>1790</v>
      </c>
      <c r="T84" t="s">
        <v>587</v>
      </c>
      <c r="U84" t="s">
        <v>587</v>
      </c>
    </row>
    <row r="85" spans="1:21" x14ac:dyDescent="0.3">
      <c r="A85" s="76">
        <v>45778</v>
      </c>
      <c r="B85" t="s">
        <v>1849</v>
      </c>
      <c r="C85" t="s">
        <v>1886</v>
      </c>
      <c r="D85" t="s">
        <v>1017</v>
      </c>
      <c r="E85" t="s">
        <v>586</v>
      </c>
      <c r="F85" t="s">
        <v>1858</v>
      </c>
      <c r="G85" s="48">
        <v>43.76</v>
      </c>
      <c r="O85">
        <v>2040</v>
      </c>
      <c r="R85" t="s">
        <v>587</v>
      </c>
      <c r="S85" t="s">
        <v>1790</v>
      </c>
      <c r="T85" t="s">
        <v>587</v>
      </c>
      <c r="U85" t="s">
        <v>587</v>
      </c>
    </row>
    <row r="86" spans="1:21" x14ac:dyDescent="0.3">
      <c r="A86" s="76">
        <v>45778</v>
      </c>
      <c r="B86" t="s">
        <v>1849</v>
      </c>
      <c r="C86" t="s">
        <v>1887</v>
      </c>
      <c r="D86" t="s">
        <v>1017</v>
      </c>
      <c r="E86" t="s">
        <v>586</v>
      </c>
      <c r="F86" t="s">
        <v>1858</v>
      </c>
      <c r="G86" s="48">
        <v>48.09</v>
      </c>
      <c r="O86">
        <v>2040</v>
      </c>
      <c r="R86" t="s">
        <v>587</v>
      </c>
      <c r="S86" t="s">
        <v>1790</v>
      </c>
      <c r="T86" t="s">
        <v>587</v>
      </c>
      <c r="U86" t="s">
        <v>587</v>
      </c>
    </row>
    <row r="87" spans="1:21" x14ac:dyDescent="0.3">
      <c r="A87" s="76">
        <v>45778</v>
      </c>
      <c r="B87" t="s">
        <v>1888</v>
      </c>
      <c r="C87" t="s">
        <v>1889</v>
      </c>
      <c r="D87" t="s">
        <v>1017</v>
      </c>
      <c r="E87" t="s">
        <v>586</v>
      </c>
      <c r="F87" t="s">
        <v>1858</v>
      </c>
      <c r="G87" s="48">
        <v>40.33</v>
      </c>
      <c r="O87">
        <v>2040</v>
      </c>
      <c r="R87" t="s">
        <v>587</v>
      </c>
      <c r="S87" t="s">
        <v>1790</v>
      </c>
      <c r="T87" t="s">
        <v>587</v>
      </c>
      <c r="U87" t="s">
        <v>587</v>
      </c>
    </row>
    <row r="88" spans="1:21" x14ac:dyDescent="0.3">
      <c r="A88" s="76">
        <v>45778</v>
      </c>
      <c r="B88" t="s">
        <v>1890</v>
      </c>
      <c r="C88" t="s">
        <v>1891</v>
      </c>
      <c r="D88" t="s">
        <v>1017</v>
      </c>
      <c r="E88" t="s">
        <v>586</v>
      </c>
      <c r="F88" t="s">
        <v>1858</v>
      </c>
      <c r="G88" s="48">
        <v>71.489999999999995</v>
      </c>
      <c r="O88">
        <v>2040</v>
      </c>
      <c r="R88" t="s">
        <v>587</v>
      </c>
      <c r="S88" t="s">
        <v>1790</v>
      </c>
      <c r="T88" t="s">
        <v>587</v>
      </c>
      <c r="U88" t="s">
        <v>587</v>
      </c>
    </row>
    <row r="89" spans="1:21" x14ac:dyDescent="0.3">
      <c r="A89" s="76">
        <v>45778</v>
      </c>
      <c r="B89" t="s">
        <v>1892</v>
      </c>
      <c r="C89" t="s">
        <v>1893</v>
      </c>
      <c r="D89" t="s">
        <v>1017</v>
      </c>
      <c r="E89" t="s">
        <v>586</v>
      </c>
      <c r="F89" t="s">
        <v>1858</v>
      </c>
      <c r="G89" s="48">
        <v>159.77000000000001</v>
      </c>
      <c r="O89">
        <v>2040</v>
      </c>
      <c r="R89" t="s">
        <v>587</v>
      </c>
      <c r="S89" t="s">
        <v>1790</v>
      </c>
      <c r="T89" t="s">
        <v>587</v>
      </c>
      <c r="U89" t="s">
        <v>587</v>
      </c>
    </row>
    <row r="90" spans="1:21" x14ac:dyDescent="0.3">
      <c r="A90" s="76">
        <v>45778</v>
      </c>
      <c r="B90" t="s">
        <v>1894</v>
      </c>
      <c r="C90" t="s">
        <v>1895</v>
      </c>
      <c r="D90" t="s">
        <v>1017</v>
      </c>
      <c r="E90" t="s">
        <v>586</v>
      </c>
      <c r="F90" t="s">
        <v>1896</v>
      </c>
      <c r="G90" s="48">
        <v>113.33</v>
      </c>
      <c r="O90">
        <v>2040</v>
      </c>
      <c r="R90" t="s">
        <v>587</v>
      </c>
      <c r="S90" t="s">
        <v>1790</v>
      </c>
      <c r="T90" t="s">
        <v>587</v>
      </c>
      <c r="U90" t="s">
        <v>587</v>
      </c>
    </row>
    <row r="91" spans="1:21" x14ac:dyDescent="0.3">
      <c r="A91" s="76">
        <v>45778</v>
      </c>
      <c r="B91" t="s">
        <v>1894</v>
      </c>
      <c r="C91" t="s">
        <v>1897</v>
      </c>
      <c r="D91" t="s">
        <v>1017</v>
      </c>
      <c r="E91" t="s">
        <v>586</v>
      </c>
      <c r="F91" t="s">
        <v>1896</v>
      </c>
      <c r="G91" s="48">
        <v>187.66</v>
      </c>
      <c r="O91">
        <v>2040</v>
      </c>
      <c r="R91" t="s">
        <v>587</v>
      </c>
      <c r="S91" t="s">
        <v>1790</v>
      </c>
      <c r="T91" t="s">
        <v>587</v>
      </c>
      <c r="U91" t="s">
        <v>587</v>
      </c>
    </row>
    <row r="92" spans="1:21" x14ac:dyDescent="0.3">
      <c r="A92" s="76">
        <v>45778</v>
      </c>
      <c r="B92" t="s">
        <v>1894</v>
      </c>
      <c r="C92" t="s">
        <v>1898</v>
      </c>
      <c r="D92" t="s">
        <v>1017</v>
      </c>
      <c r="E92" t="s">
        <v>586</v>
      </c>
      <c r="F92" t="s">
        <v>1896</v>
      </c>
      <c r="G92" s="48">
        <v>78.930000000000007</v>
      </c>
      <c r="O92">
        <v>2040</v>
      </c>
      <c r="R92" t="s">
        <v>587</v>
      </c>
      <c r="S92" t="s">
        <v>1790</v>
      </c>
      <c r="T92" t="s">
        <v>587</v>
      </c>
      <c r="U92" t="s">
        <v>587</v>
      </c>
    </row>
    <row r="93" spans="1:21" x14ac:dyDescent="0.3">
      <c r="A93" s="76">
        <v>45778</v>
      </c>
      <c r="B93" t="s">
        <v>1899</v>
      </c>
      <c r="C93" t="s">
        <v>1900</v>
      </c>
      <c r="D93" t="s">
        <v>1017</v>
      </c>
      <c r="E93" t="s">
        <v>586</v>
      </c>
      <c r="F93" t="s">
        <v>1901</v>
      </c>
      <c r="G93" s="48">
        <v>121.67</v>
      </c>
      <c r="O93">
        <v>2040</v>
      </c>
      <c r="R93" t="s">
        <v>587</v>
      </c>
      <c r="S93" t="s">
        <v>1790</v>
      </c>
      <c r="T93" t="s">
        <v>587</v>
      </c>
      <c r="U93" t="s">
        <v>587</v>
      </c>
    </row>
    <row r="94" spans="1:21" x14ac:dyDescent="0.3">
      <c r="A94" s="76">
        <v>45778</v>
      </c>
      <c r="B94" t="s">
        <v>1899</v>
      </c>
      <c r="C94" t="s">
        <v>1902</v>
      </c>
      <c r="D94" t="s">
        <v>1017</v>
      </c>
      <c r="E94" t="s">
        <v>586</v>
      </c>
      <c r="F94" t="s">
        <v>1901</v>
      </c>
      <c r="G94" s="48">
        <v>60.09</v>
      </c>
      <c r="O94">
        <v>2040</v>
      </c>
      <c r="R94" t="s">
        <v>587</v>
      </c>
      <c r="S94" t="s">
        <v>1790</v>
      </c>
      <c r="T94" t="s">
        <v>587</v>
      </c>
      <c r="U94" t="s">
        <v>587</v>
      </c>
    </row>
    <row r="95" spans="1:21" x14ac:dyDescent="0.3">
      <c r="A95" s="76">
        <v>45778</v>
      </c>
      <c r="B95" t="s">
        <v>1899</v>
      </c>
      <c r="C95" t="s">
        <v>1903</v>
      </c>
      <c r="D95" t="s">
        <v>1017</v>
      </c>
      <c r="E95" t="s">
        <v>586</v>
      </c>
      <c r="F95" t="s">
        <v>1901</v>
      </c>
      <c r="G95" s="48">
        <v>48.3</v>
      </c>
      <c r="O95">
        <v>2040</v>
      </c>
      <c r="R95" t="s">
        <v>587</v>
      </c>
      <c r="S95" t="s">
        <v>1790</v>
      </c>
      <c r="T95" t="s">
        <v>587</v>
      </c>
      <c r="U95" t="s">
        <v>587</v>
      </c>
    </row>
    <row r="96" spans="1:21" x14ac:dyDescent="0.3">
      <c r="A96" s="76">
        <v>45778</v>
      </c>
      <c r="B96" t="s">
        <v>1899</v>
      </c>
      <c r="C96" t="s">
        <v>1904</v>
      </c>
      <c r="D96" t="s">
        <v>1017</v>
      </c>
      <c r="E96" t="s">
        <v>586</v>
      </c>
      <c r="F96" t="s">
        <v>1901</v>
      </c>
      <c r="G96" s="48">
        <v>108.77</v>
      </c>
      <c r="O96">
        <v>2040</v>
      </c>
      <c r="R96" t="s">
        <v>587</v>
      </c>
      <c r="S96" t="s">
        <v>1790</v>
      </c>
      <c r="T96" t="s">
        <v>587</v>
      </c>
      <c r="U96" t="s">
        <v>587</v>
      </c>
    </row>
    <row r="97" spans="1:21" x14ac:dyDescent="0.3">
      <c r="A97" s="76">
        <v>45778</v>
      </c>
      <c r="B97" t="s">
        <v>1899</v>
      </c>
      <c r="C97" t="s">
        <v>1905</v>
      </c>
      <c r="D97" t="s">
        <v>1017</v>
      </c>
      <c r="E97" t="s">
        <v>586</v>
      </c>
      <c r="F97" t="s">
        <v>1901</v>
      </c>
      <c r="G97" s="48">
        <v>75.61</v>
      </c>
      <c r="O97">
        <v>2040</v>
      </c>
      <c r="R97" t="s">
        <v>587</v>
      </c>
      <c r="S97" t="s">
        <v>1790</v>
      </c>
      <c r="T97" t="s">
        <v>587</v>
      </c>
      <c r="U97" t="s">
        <v>587</v>
      </c>
    </row>
    <row r="98" spans="1:21" x14ac:dyDescent="0.3">
      <c r="A98" s="76">
        <v>45778</v>
      </c>
      <c r="B98" t="s">
        <v>1899</v>
      </c>
      <c r="C98" t="s">
        <v>1906</v>
      </c>
      <c r="D98" t="s">
        <v>1017</v>
      </c>
      <c r="E98" t="s">
        <v>586</v>
      </c>
      <c r="F98" t="s">
        <v>1901</v>
      </c>
      <c r="G98" s="48">
        <v>54.54</v>
      </c>
      <c r="O98">
        <v>2040</v>
      </c>
      <c r="R98" t="s">
        <v>587</v>
      </c>
      <c r="S98" t="s">
        <v>1790</v>
      </c>
      <c r="T98" t="s">
        <v>587</v>
      </c>
      <c r="U98" t="s">
        <v>587</v>
      </c>
    </row>
    <row r="99" spans="1:21" x14ac:dyDescent="0.3">
      <c r="A99" s="76">
        <v>45778</v>
      </c>
      <c r="B99" t="s">
        <v>1907</v>
      </c>
      <c r="C99" t="s">
        <v>1908</v>
      </c>
      <c r="D99" t="s">
        <v>1017</v>
      </c>
      <c r="E99" t="s">
        <v>586</v>
      </c>
      <c r="F99" t="s">
        <v>1901</v>
      </c>
      <c r="G99" s="48">
        <v>257.24</v>
      </c>
      <c r="O99">
        <v>2040</v>
      </c>
      <c r="R99" t="s">
        <v>587</v>
      </c>
      <c r="S99" t="s">
        <v>1790</v>
      </c>
      <c r="T99" t="s">
        <v>587</v>
      </c>
      <c r="U99" t="s">
        <v>587</v>
      </c>
    </row>
    <row r="100" spans="1:21" x14ac:dyDescent="0.3">
      <c r="A100" s="76">
        <v>45778</v>
      </c>
      <c r="B100" t="s">
        <v>1909</v>
      </c>
      <c r="C100" t="s">
        <v>1910</v>
      </c>
      <c r="D100" t="s">
        <v>1128</v>
      </c>
      <c r="E100" t="s">
        <v>586</v>
      </c>
      <c r="F100" t="s">
        <v>587</v>
      </c>
      <c r="G100" s="48">
        <v>1244564.3</v>
      </c>
      <c r="O100">
        <v>2040</v>
      </c>
      <c r="R100" t="s">
        <v>587</v>
      </c>
      <c r="S100" t="s">
        <v>1790</v>
      </c>
      <c r="T100" t="s">
        <v>587</v>
      </c>
      <c r="U100" t="s">
        <v>587</v>
      </c>
    </row>
    <row r="101" spans="1:21" x14ac:dyDescent="0.3">
      <c r="A101" s="76">
        <v>45778</v>
      </c>
      <c r="B101" t="s">
        <v>1911</v>
      </c>
      <c r="C101" t="s">
        <v>1912</v>
      </c>
      <c r="D101" t="s">
        <v>1128</v>
      </c>
      <c r="E101" t="s">
        <v>586</v>
      </c>
      <c r="F101" t="s">
        <v>587</v>
      </c>
      <c r="G101" s="48">
        <v>738815.7</v>
      </c>
      <c r="O101">
        <v>2040</v>
      </c>
      <c r="R101" t="s">
        <v>587</v>
      </c>
      <c r="S101" t="s">
        <v>1790</v>
      </c>
      <c r="T101" t="s">
        <v>587</v>
      </c>
      <c r="U101" t="s">
        <v>587</v>
      </c>
    </row>
    <row r="102" spans="1:21" x14ac:dyDescent="0.3">
      <c r="A102" s="76">
        <v>45809</v>
      </c>
      <c r="B102" t="s">
        <v>1916</v>
      </c>
      <c r="C102" t="s">
        <v>1917</v>
      </c>
      <c r="D102" t="s">
        <v>1918</v>
      </c>
      <c r="E102" t="s">
        <v>586</v>
      </c>
      <c r="F102" t="s">
        <v>587</v>
      </c>
      <c r="G102" s="48">
        <v>7028.13</v>
      </c>
      <c r="O102">
        <v>2053</v>
      </c>
      <c r="R102" t="s">
        <v>587</v>
      </c>
      <c r="S102" t="s">
        <v>1790</v>
      </c>
      <c r="T102" t="s">
        <v>587</v>
      </c>
      <c r="U102" t="s">
        <v>587</v>
      </c>
    </row>
    <row r="103" spans="1:21" x14ac:dyDescent="0.3">
      <c r="A103" s="76">
        <v>45809</v>
      </c>
      <c r="B103" t="s">
        <v>1916</v>
      </c>
      <c r="C103" t="s">
        <v>1919</v>
      </c>
      <c r="D103" t="s">
        <v>1918</v>
      </c>
      <c r="E103" t="s">
        <v>586</v>
      </c>
      <c r="F103" t="s">
        <v>587</v>
      </c>
      <c r="G103" s="48">
        <v>1498.99</v>
      </c>
      <c r="O103">
        <v>2053</v>
      </c>
      <c r="R103" t="s">
        <v>587</v>
      </c>
      <c r="S103" t="s">
        <v>1790</v>
      </c>
      <c r="T103" t="s">
        <v>587</v>
      </c>
      <c r="U103" t="s">
        <v>587</v>
      </c>
    </row>
    <row r="104" spans="1:21" x14ac:dyDescent="0.3">
      <c r="A104" s="76">
        <v>45809</v>
      </c>
      <c r="B104" t="s">
        <v>1916</v>
      </c>
      <c r="C104" t="s">
        <v>1920</v>
      </c>
      <c r="D104" t="s">
        <v>1918</v>
      </c>
      <c r="E104" t="s">
        <v>586</v>
      </c>
      <c r="F104" t="s">
        <v>587</v>
      </c>
      <c r="G104" s="48">
        <v>13360.64</v>
      </c>
      <c r="O104">
        <v>2053</v>
      </c>
      <c r="R104" t="s">
        <v>587</v>
      </c>
      <c r="S104" t="s">
        <v>1790</v>
      </c>
      <c r="T104" t="s">
        <v>587</v>
      </c>
      <c r="U104" t="s">
        <v>587</v>
      </c>
    </row>
    <row r="105" spans="1:21" x14ac:dyDescent="0.3">
      <c r="A105" s="76">
        <v>45809</v>
      </c>
      <c r="B105" t="s">
        <v>1916</v>
      </c>
      <c r="C105" t="s">
        <v>1921</v>
      </c>
      <c r="D105" t="s">
        <v>1918</v>
      </c>
      <c r="E105" t="s">
        <v>586</v>
      </c>
      <c r="F105" t="s">
        <v>587</v>
      </c>
      <c r="G105" s="48">
        <v>5984.03</v>
      </c>
      <c r="O105">
        <v>2053</v>
      </c>
      <c r="R105" t="s">
        <v>587</v>
      </c>
      <c r="S105" t="s">
        <v>1790</v>
      </c>
      <c r="T105" t="s">
        <v>587</v>
      </c>
      <c r="U105" t="s">
        <v>587</v>
      </c>
    </row>
    <row r="106" spans="1:21" x14ac:dyDescent="0.3">
      <c r="A106" t="s">
        <v>1922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4F0DB-F66F-4ADA-9410-729CA06DB73C}">
  <dimension ref="A1:V102"/>
  <sheetViews>
    <sheetView workbookViewId="0">
      <selection activeCell="G68" sqref="G68:G101"/>
    </sheetView>
  </sheetViews>
  <sheetFormatPr defaultRowHeight="14.4" x14ac:dyDescent="0.3"/>
  <cols>
    <col min="2" max="2" width="18" customWidth="1"/>
    <col min="3" max="3" width="16.6640625" customWidth="1"/>
    <col min="4" max="4" width="31.44140625" bestFit="1" customWidth="1"/>
    <col min="7" max="7" width="14.109375" style="48" bestFit="1" customWidth="1"/>
  </cols>
  <sheetData>
    <row r="1" spans="1:21" x14ac:dyDescent="0.3">
      <c r="A1" t="s">
        <v>542</v>
      </c>
      <c r="B1">
        <v>2025</v>
      </c>
    </row>
    <row r="3" spans="1:21" x14ac:dyDescent="0.3">
      <c r="A3" t="s">
        <v>543</v>
      </c>
      <c r="C3" t="s">
        <v>544</v>
      </c>
    </row>
    <row r="5" spans="1:21" x14ac:dyDescent="0.3">
      <c r="A5" t="s">
        <v>545</v>
      </c>
      <c r="B5" t="s">
        <v>673</v>
      </c>
      <c r="C5" t="s">
        <v>982</v>
      </c>
    </row>
    <row r="6" spans="1:21" x14ac:dyDescent="0.3">
      <c r="A6" t="s">
        <v>547</v>
      </c>
      <c r="B6" t="s">
        <v>548</v>
      </c>
    </row>
    <row r="7" spans="1:21" x14ac:dyDescent="0.3">
      <c r="A7" t="s">
        <v>549</v>
      </c>
      <c r="B7" t="s">
        <v>550</v>
      </c>
    </row>
    <row r="8" spans="1:21" x14ac:dyDescent="0.3">
      <c r="A8" t="s">
        <v>551</v>
      </c>
      <c r="B8" t="s">
        <v>552</v>
      </c>
    </row>
    <row r="9" spans="1:21" x14ac:dyDescent="0.3">
      <c r="A9" t="s">
        <v>553</v>
      </c>
      <c r="B9" t="s">
        <v>554</v>
      </c>
    </row>
    <row r="10" spans="1:21" x14ac:dyDescent="0.3">
      <c r="A10" t="s">
        <v>555</v>
      </c>
      <c r="B10" t="s">
        <v>556</v>
      </c>
    </row>
    <row r="11" spans="1:21" x14ac:dyDescent="0.3">
      <c r="A11" t="s">
        <v>557</v>
      </c>
      <c r="B11" t="s">
        <v>983</v>
      </c>
    </row>
    <row r="13" spans="1:21" x14ac:dyDescent="0.3">
      <c r="A13" t="s">
        <v>1653</v>
      </c>
      <c r="D13" t="s">
        <v>1654</v>
      </c>
      <c r="E13" t="s">
        <v>1857</v>
      </c>
    </row>
    <row r="15" spans="1:21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s="48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  <c r="R15" t="s">
        <v>1656</v>
      </c>
      <c r="S15" t="s">
        <v>1788</v>
      </c>
      <c r="T15" t="s">
        <v>1657</v>
      </c>
      <c r="U15" t="s">
        <v>1789</v>
      </c>
    </row>
    <row r="16" spans="1:21" x14ac:dyDescent="0.3">
      <c r="A16" s="76">
        <v>45474</v>
      </c>
      <c r="B16" t="s">
        <v>1659</v>
      </c>
      <c r="C16" t="s">
        <v>1660</v>
      </c>
      <c r="D16" t="s">
        <v>1017</v>
      </c>
      <c r="E16" t="s">
        <v>586</v>
      </c>
      <c r="F16" t="s">
        <v>587</v>
      </c>
      <c r="G16" s="48">
        <v>1.38</v>
      </c>
      <c r="O16">
        <v>1845</v>
      </c>
      <c r="R16" t="s">
        <v>587</v>
      </c>
      <c r="S16" t="s">
        <v>1790</v>
      </c>
      <c r="T16" t="s">
        <v>587</v>
      </c>
      <c r="U16" t="s">
        <v>587</v>
      </c>
    </row>
    <row r="17" spans="1:21" x14ac:dyDescent="0.3">
      <c r="A17" s="76">
        <v>45474</v>
      </c>
      <c r="B17" t="s">
        <v>1662</v>
      </c>
      <c r="C17" t="s">
        <v>1663</v>
      </c>
      <c r="D17" t="s">
        <v>1017</v>
      </c>
      <c r="E17" t="s">
        <v>586</v>
      </c>
      <c r="F17" t="s">
        <v>587</v>
      </c>
      <c r="G17" s="48">
        <v>0.52</v>
      </c>
      <c r="O17">
        <v>1845</v>
      </c>
      <c r="R17" t="s">
        <v>587</v>
      </c>
      <c r="S17" t="s">
        <v>1790</v>
      </c>
      <c r="T17" t="s">
        <v>587</v>
      </c>
      <c r="U17" t="s">
        <v>587</v>
      </c>
    </row>
    <row r="18" spans="1:21" x14ac:dyDescent="0.3">
      <c r="A18" s="76">
        <v>45474</v>
      </c>
      <c r="B18" t="s">
        <v>1665</v>
      </c>
      <c r="C18" t="s">
        <v>1666</v>
      </c>
      <c r="D18" t="s">
        <v>1017</v>
      </c>
      <c r="E18" t="s">
        <v>586</v>
      </c>
      <c r="F18" t="s">
        <v>587</v>
      </c>
      <c r="G18" s="48">
        <v>2.31</v>
      </c>
      <c r="O18">
        <v>1847</v>
      </c>
      <c r="R18" t="s">
        <v>587</v>
      </c>
      <c r="S18" t="s">
        <v>1790</v>
      </c>
      <c r="T18" t="s">
        <v>587</v>
      </c>
      <c r="U18" t="s">
        <v>587</v>
      </c>
    </row>
    <row r="19" spans="1:21" x14ac:dyDescent="0.3">
      <c r="A19" s="76">
        <v>45474</v>
      </c>
      <c r="B19" t="s">
        <v>1665</v>
      </c>
      <c r="C19" t="s">
        <v>1668</v>
      </c>
      <c r="D19" t="s">
        <v>1017</v>
      </c>
      <c r="E19" t="s">
        <v>586</v>
      </c>
      <c r="F19" t="s">
        <v>587</v>
      </c>
      <c r="G19" s="48">
        <v>71.98</v>
      </c>
      <c r="O19">
        <v>1847</v>
      </c>
      <c r="R19" t="s">
        <v>587</v>
      </c>
      <c r="S19" t="s">
        <v>1790</v>
      </c>
      <c r="T19" t="s">
        <v>587</v>
      </c>
      <c r="U19" t="s">
        <v>587</v>
      </c>
    </row>
    <row r="20" spans="1:21" x14ac:dyDescent="0.3">
      <c r="A20" s="76">
        <v>45474</v>
      </c>
      <c r="B20" t="s">
        <v>1670</v>
      </c>
      <c r="C20" t="s">
        <v>1671</v>
      </c>
      <c r="D20" t="s">
        <v>1017</v>
      </c>
      <c r="E20" t="s">
        <v>586</v>
      </c>
      <c r="F20" t="s">
        <v>587</v>
      </c>
      <c r="G20" s="48">
        <v>23.29</v>
      </c>
      <c r="O20">
        <v>1847</v>
      </c>
      <c r="R20" t="s">
        <v>587</v>
      </c>
      <c r="S20" t="s">
        <v>1790</v>
      </c>
      <c r="T20" t="s">
        <v>587</v>
      </c>
      <c r="U20" t="s">
        <v>587</v>
      </c>
    </row>
    <row r="21" spans="1:21" x14ac:dyDescent="0.3">
      <c r="A21" s="76">
        <v>45505</v>
      </c>
      <c r="B21" t="s">
        <v>1677</v>
      </c>
      <c r="C21" t="s">
        <v>1678</v>
      </c>
      <c r="D21" t="s">
        <v>1017</v>
      </c>
      <c r="E21" t="s">
        <v>586</v>
      </c>
      <c r="F21" t="s">
        <v>587</v>
      </c>
      <c r="G21" s="48">
        <v>2.4700000000000002</v>
      </c>
      <c r="O21">
        <v>1863</v>
      </c>
      <c r="R21" t="s">
        <v>587</v>
      </c>
      <c r="S21" t="s">
        <v>1790</v>
      </c>
      <c r="T21" t="s">
        <v>587</v>
      </c>
      <c r="U21" t="s">
        <v>587</v>
      </c>
    </row>
    <row r="22" spans="1:21" x14ac:dyDescent="0.3">
      <c r="A22" s="76">
        <v>45505</v>
      </c>
      <c r="B22" t="s">
        <v>1680</v>
      </c>
      <c r="C22" t="s">
        <v>1681</v>
      </c>
      <c r="D22" t="s">
        <v>1017</v>
      </c>
      <c r="E22" t="s">
        <v>586</v>
      </c>
      <c r="F22" t="s">
        <v>587</v>
      </c>
      <c r="G22" s="48">
        <v>2.0699999999999998</v>
      </c>
      <c r="O22">
        <v>1867</v>
      </c>
      <c r="R22" t="s">
        <v>587</v>
      </c>
      <c r="S22" t="s">
        <v>1790</v>
      </c>
      <c r="T22" t="s">
        <v>587</v>
      </c>
      <c r="U22" t="s">
        <v>587</v>
      </c>
    </row>
    <row r="23" spans="1:21" x14ac:dyDescent="0.3">
      <c r="A23" s="76">
        <v>45505</v>
      </c>
      <c r="B23" t="s">
        <v>1683</v>
      </c>
      <c r="C23" t="s">
        <v>1684</v>
      </c>
      <c r="D23" t="s">
        <v>1017</v>
      </c>
      <c r="E23" t="s">
        <v>586</v>
      </c>
      <c r="F23" t="s">
        <v>587</v>
      </c>
      <c r="G23" s="48">
        <v>0.55000000000000004</v>
      </c>
      <c r="O23">
        <v>1867</v>
      </c>
      <c r="R23" t="s">
        <v>587</v>
      </c>
      <c r="S23" t="s">
        <v>1790</v>
      </c>
      <c r="T23" t="s">
        <v>587</v>
      </c>
      <c r="U23" t="s">
        <v>587</v>
      </c>
    </row>
    <row r="24" spans="1:21" x14ac:dyDescent="0.3">
      <c r="A24" s="76">
        <v>45505</v>
      </c>
      <c r="B24" t="s">
        <v>1686</v>
      </c>
      <c r="C24" t="s">
        <v>1687</v>
      </c>
      <c r="D24" t="s">
        <v>1135</v>
      </c>
      <c r="E24" t="s">
        <v>586</v>
      </c>
      <c r="F24" t="s">
        <v>1695</v>
      </c>
      <c r="G24" s="48">
        <v>17.05</v>
      </c>
      <c r="O24">
        <v>1888</v>
      </c>
      <c r="R24" t="s">
        <v>587</v>
      </c>
      <c r="S24" t="s">
        <v>1790</v>
      </c>
      <c r="T24" t="s">
        <v>587</v>
      </c>
      <c r="U24" t="s">
        <v>587</v>
      </c>
    </row>
    <row r="25" spans="1:21" x14ac:dyDescent="0.3">
      <c r="A25" s="76">
        <v>45505</v>
      </c>
      <c r="B25" t="s">
        <v>1689</v>
      </c>
      <c r="C25" t="s">
        <v>1690</v>
      </c>
      <c r="D25" t="s">
        <v>1017</v>
      </c>
      <c r="E25" t="s">
        <v>586</v>
      </c>
      <c r="F25" t="s">
        <v>587</v>
      </c>
      <c r="G25" s="48">
        <v>0.86</v>
      </c>
      <c r="O25">
        <v>1878</v>
      </c>
      <c r="R25" t="s">
        <v>587</v>
      </c>
      <c r="S25" t="s">
        <v>1790</v>
      </c>
      <c r="T25" t="s">
        <v>587</v>
      </c>
      <c r="U25" t="s">
        <v>587</v>
      </c>
    </row>
    <row r="26" spans="1:21" x14ac:dyDescent="0.3">
      <c r="A26" s="76">
        <v>45536</v>
      </c>
      <c r="B26" t="s">
        <v>1696</v>
      </c>
      <c r="C26" t="s">
        <v>1697</v>
      </c>
      <c r="D26" t="s">
        <v>1017</v>
      </c>
      <c r="E26" t="s">
        <v>586</v>
      </c>
      <c r="F26" t="s">
        <v>1698</v>
      </c>
      <c r="G26" s="48">
        <v>0.89</v>
      </c>
      <c r="O26">
        <v>1907</v>
      </c>
      <c r="R26" t="s">
        <v>587</v>
      </c>
      <c r="S26" t="s">
        <v>1790</v>
      </c>
      <c r="T26" t="s">
        <v>587</v>
      </c>
      <c r="U26" t="s">
        <v>587</v>
      </c>
    </row>
    <row r="27" spans="1:21" x14ac:dyDescent="0.3">
      <c r="A27" s="76">
        <v>45536</v>
      </c>
      <c r="B27" t="s">
        <v>1699</v>
      </c>
      <c r="C27" t="s">
        <v>1700</v>
      </c>
      <c r="D27" t="s">
        <v>1017</v>
      </c>
      <c r="E27" t="s">
        <v>586</v>
      </c>
      <c r="F27" t="s">
        <v>587</v>
      </c>
      <c r="G27" s="48">
        <v>0.68</v>
      </c>
      <c r="O27">
        <v>1907</v>
      </c>
      <c r="R27" t="s">
        <v>587</v>
      </c>
      <c r="S27" t="s">
        <v>1790</v>
      </c>
      <c r="T27" t="s">
        <v>587</v>
      </c>
      <c r="U27" t="s">
        <v>587</v>
      </c>
    </row>
    <row r="28" spans="1:21" x14ac:dyDescent="0.3">
      <c r="A28" s="76">
        <v>45536</v>
      </c>
      <c r="B28" t="s">
        <v>1701</v>
      </c>
      <c r="C28" t="s">
        <v>1702</v>
      </c>
      <c r="D28" t="s">
        <v>1017</v>
      </c>
      <c r="E28" t="s">
        <v>586</v>
      </c>
      <c r="F28" t="s">
        <v>1713</v>
      </c>
      <c r="G28" s="48">
        <v>0.53</v>
      </c>
      <c r="O28">
        <v>1913</v>
      </c>
      <c r="R28" t="s">
        <v>587</v>
      </c>
      <c r="S28" t="s">
        <v>1790</v>
      </c>
      <c r="T28" t="s">
        <v>587</v>
      </c>
      <c r="U28" t="s">
        <v>587</v>
      </c>
    </row>
    <row r="29" spans="1:21" x14ac:dyDescent="0.3">
      <c r="A29" s="76">
        <v>45536</v>
      </c>
      <c r="B29" t="s">
        <v>1703</v>
      </c>
      <c r="C29" t="s">
        <v>1704</v>
      </c>
      <c r="D29" t="s">
        <v>1017</v>
      </c>
      <c r="E29" t="s">
        <v>586</v>
      </c>
      <c r="F29" t="s">
        <v>1715</v>
      </c>
      <c r="G29" s="48">
        <v>0.22</v>
      </c>
      <c r="O29">
        <v>1913</v>
      </c>
      <c r="R29" t="s">
        <v>587</v>
      </c>
      <c r="S29" t="s">
        <v>1790</v>
      </c>
      <c r="T29" t="s">
        <v>587</v>
      </c>
      <c r="U29" t="s">
        <v>587</v>
      </c>
    </row>
    <row r="30" spans="1:21" x14ac:dyDescent="0.3">
      <c r="A30" s="76">
        <v>45536</v>
      </c>
      <c r="B30" t="s">
        <v>1705</v>
      </c>
      <c r="C30" t="s">
        <v>1706</v>
      </c>
      <c r="D30" t="s">
        <v>1707</v>
      </c>
      <c r="E30" t="s">
        <v>581</v>
      </c>
      <c r="F30" t="s">
        <v>1706</v>
      </c>
      <c r="G30" s="48">
        <v>-0.89</v>
      </c>
      <c r="M30" t="s">
        <v>582</v>
      </c>
      <c r="O30">
        <v>2097</v>
      </c>
      <c r="R30" t="s">
        <v>587</v>
      </c>
      <c r="S30" t="s">
        <v>581</v>
      </c>
      <c r="T30" t="s">
        <v>587</v>
      </c>
      <c r="U30" t="s">
        <v>587</v>
      </c>
    </row>
    <row r="31" spans="1:21" x14ac:dyDescent="0.3">
      <c r="A31" s="76">
        <v>45566</v>
      </c>
      <c r="B31" t="s">
        <v>1705</v>
      </c>
      <c r="C31" t="s">
        <v>1717</v>
      </c>
      <c r="D31" t="s">
        <v>1025</v>
      </c>
      <c r="E31" t="s">
        <v>586</v>
      </c>
      <c r="F31" t="s">
        <v>587</v>
      </c>
      <c r="G31" s="48">
        <v>367847.91</v>
      </c>
      <c r="O31">
        <v>1933</v>
      </c>
      <c r="R31" t="s">
        <v>587</v>
      </c>
      <c r="S31" t="s">
        <v>1790</v>
      </c>
      <c r="T31" t="s">
        <v>587</v>
      </c>
      <c r="U31" t="s">
        <v>587</v>
      </c>
    </row>
    <row r="32" spans="1:21" x14ac:dyDescent="0.3">
      <c r="A32" s="76">
        <v>45566</v>
      </c>
      <c r="B32" t="s">
        <v>1719</v>
      </c>
      <c r="C32" t="s">
        <v>1720</v>
      </c>
      <c r="D32" t="s">
        <v>1017</v>
      </c>
      <c r="E32" t="s">
        <v>586</v>
      </c>
      <c r="F32" t="s">
        <v>1721</v>
      </c>
      <c r="G32" s="48">
        <v>0.8</v>
      </c>
      <c r="O32">
        <v>1927</v>
      </c>
      <c r="R32" t="s">
        <v>587</v>
      </c>
      <c r="S32" t="s">
        <v>1790</v>
      </c>
      <c r="T32" t="s">
        <v>587</v>
      </c>
      <c r="U32" t="s">
        <v>587</v>
      </c>
    </row>
    <row r="33" spans="1:22" x14ac:dyDescent="0.3">
      <c r="A33" s="76">
        <v>45566</v>
      </c>
      <c r="B33" t="s">
        <v>1722</v>
      </c>
      <c r="C33" t="s">
        <v>1723</v>
      </c>
      <c r="D33" t="s">
        <v>1017</v>
      </c>
      <c r="E33" t="s">
        <v>586</v>
      </c>
      <c r="F33" t="s">
        <v>587</v>
      </c>
      <c r="G33" s="48">
        <v>1.65</v>
      </c>
      <c r="O33">
        <v>1933</v>
      </c>
      <c r="R33" t="s">
        <v>587</v>
      </c>
      <c r="S33" t="s">
        <v>1790</v>
      </c>
      <c r="T33" t="s">
        <v>587</v>
      </c>
      <c r="U33" t="s">
        <v>587</v>
      </c>
    </row>
    <row r="34" spans="1:22" x14ac:dyDescent="0.3">
      <c r="A34" s="76">
        <v>45566</v>
      </c>
      <c r="B34" t="s">
        <v>1725</v>
      </c>
      <c r="C34" t="s">
        <v>1726</v>
      </c>
      <c r="D34" t="s">
        <v>1017</v>
      </c>
      <c r="E34" t="s">
        <v>586</v>
      </c>
      <c r="F34" t="s">
        <v>587</v>
      </c>
      <c r="G34" s="48">
        <v>0.52</v>
      </c>
      <c r="O34">
        <v>1933</v>
      </c>
      <c r="R34" t="s">
        <v>587</v>
      </c>
      <c r="S34" t="s">
        <v>1790</v>
      </c>
      <c r="T34" t="s">
        <v>587</v>
      </c>
      <c r="U34" t="s">
        <v>587</v>
      </c>
    </row>
    <row r="35" spans="1:22" x14ac:dyDescent="0.3">
      <c r="A35" s="76">
        <v>45566</v>
      </c>
      <c r="B35" t="s">
        <v>1727</v>
      </c>
      <c r="C35" t="s">
        <v>1728</v>
      </c>
      <c r="D35" t="s">
        <v>1729</v>
      </c>
      <c r="E35" t="s">
        <v>581</v>
      </c>
      <c r="F35" t="s">
        <v>1728</v>
      </c>
      <c r="G35" s="48">
        <v>-1.55</v>
      </c>
      <c r="M35" t="s">
        <v>582</v>
      </c>
      <c r="O35">
        <v>2124</v>
      </c>
      <c r="R35" t="s">
        <v>587</v>
      </c>
      <c r="S35" t="s">
        <v>581</v>
      </c>
      <c r="T35" t="s">
        <v>587</v>
      </c>
      <c r="U35" t="s">
        <v>587</v>
      </c>
    </row>
    <row r="36" spans="1:22" x14ac:dyDescent="0.3">
      <c r="A36" s="76">
        <v>45597</v>
      </c>
      <c r="B36" t="s">
        <v>1755</v>
      </c>
      <c r="C36" t="s">
        <v>1756</v>
      </c>
      <c r="D36" t="s">
        <v>1017</v>
      </c>
      <c r="E36" t="s">
        <v>586</v>
      </c>
      <c r="F36" t="s">
        <v>587</v>
      </c>
      <c r="G36" s="48">
        <v>1.51</v>
      </c>
      <c r="O36">
        <v>1963</v>
      </c>
      <c r="R36" t="s">
        <v>587</v>
      </c>
      <c r="S36" t="s">
        <v>1790</v>
      </c>
      <c r="T36" t="s">
        <v>587</v>
      </c>
      <c r="U36" t="s">
        <v>587</v>
      </c>
    </row>
    <row r="37" spans="1:22" x14ac:dyDescent="0.3">
      <c r="A37" s="76">
        <v>45597</v>
      </c>
      <c r="B37" t="s">
        <v>1758</v>
      </c>
      <c r="C37" t="s">
        <v>1759</v>
      </c>
      <c r="D37" t="s">
        <v>1017</v>
      </c>
      <c r="E37" t="s">
        <v>586</v>
      </c>
      <c r="F37" t="s">
        <v>587</v>
      </c>
      <c r="G37" s="48">
        <v>1.44</v>
      </c>
      <c r="O37">
        <v>1967</v>
      </c>
      <c r="R37" t="s">
        <v>587</v>
      </c>
      <c r="S37" t="s">
        <v>1790</v>
      </c>
      <c r="T37" t="s">
        <v>587</v>
      </c>
      <c r="U37" t="s">
        <v>587</v>
      </c>
    </row>
    <row r="38" spans="1:22" x14ac:dyDescent="0.3">
      <c r="A38" s="76">
        <v>45597</v>
      </c>
      <c r="B38" t="s">
        <v>1761</v>
      </c>
      <c r="C38" t="s">
        <v>1762</v>
      </c>
      <c r="D38" t="s">
        <v>1017</v>
      </c>
      <c r="E38" t="s">
        <v>586</v>
      </c>
      <c r="F38" t="s">
        <v>587</v>
      </c>
      <c r="G38" s="48">
        <v>0.48</v>
      </c>
      <c r="O38">
        <v>1967</v>
      </c>
      <c r="R38" t="s">
        <v>587</v>
      </c>
      <c r="S38" t="s">
        <v>1790</v>
      </c>
      <c r="T38" t="s">
        <v>587</v>
      </c>
      <c r="U38" t="s">
        <v>587</v>
      </c>
    </row>
    <row r="39" spans="1:22" x14ac:dyDescent="0.3">
      <c r="A39" s="76">
        <v>45627</v>
      </c>
      <c r="B39" t="s">
        <v>1766</v>
      </c>
      <c r="C39" t="s">
        <v>1767</v>
      </c>
      <c r="D39" t="s">
        <v>614</v>
      </c>
      <c r="E39" t="s">
        <v>586</v>
      </c>
      <c r="F39" t="s">
        <v>587</v>
      </c>
      <c r="G39" s="48">
        <v>777839.55</v>
      </c>
      <c r="O39">
        <v>1976</v>
      </c>
      <c r="R39" t="s">
        <v>587</v>
      </c>
      <c r="S39" t="s">
        <v>1790</v>
      </c>
      <c r="T39" t="s">
        <v>587</v>
      </c>
      <c r="U39" t="s">
        <v>587</v>
      </c>
    </row>
    <row r="40" spans="1:22" x14ac:dyDescent="0.3">
      <c r="A40" s="76">
        <v>45627</v>
      </c>
      <c r="B40" t="s">
        <v>1768</v>
      </c>
      <c r="C40" t="s">
        <v>1769</v>
      </c>
      <c r="D40" t="s">
        <v>1135</v>
      </c>
      <c r="E40" t="s">
        <v>586</v>
      </c>
      <c r="F40" t="s">
        <v>1770</v>
      </c>
      <c r="G40" s="48">
        <v>11.82</v>
      </c>
      <c r="O40">
        <v>1976</v>
      </c>
      <c r="R40" t="s">
        <v>587</v>
      </c>
      <c r="S40" t="s">
        <v>1790</v>
      </c>
      <c r="T40" t="s">
        <v>587</v>
      </c>
      <c r="U40" t="s">
        <v>587</v>
      </c>
    </row>
    <row r="41" spans="1:22" x14ac:dyDescent="0.3">
      <c r="A41" s="76">
        <v>45658</v>
      </c>
      <c r="B41" t="s">
        <v>1774</v>
      </c>
      <c r="C41" t="s">
        <v>1775</v>
      </c>
      <c r="E41" t="s">
        <v>1017</v>
      </c>
      <c r="F41" t="s">
        <v>586</v>
      </c>
      <c r="G41" s="48" t="s">
        <v>1777</v>
      </c>
      <c r="H41" t="s">
        <v>1796</v>
      </c>
      <c r="P41">
        <v>1994</v>
      </c>
      <c r="S41" t="s">
        <v>587</v>
      </c>
      <c r="T41" t="s">
        <v>1790</v>
      </c>
      <c r="U41" t="s">
        <v>587</v>
      </c>
      <c r="V41" t="s">
        <v>587</v>
      </c>
    </row>
    <row r="42" spans="1:22" x14ac:dyDescent="0.3">
      <c r="A42" s="76">
        <v>45658</v>
      </c>
      <c r="B42" t="s">
        <v>1774</v>
      </c>
      <c r="C42" t="s">
        <v>1778</v>
      </c>
      <c r="D42" t="s">
        <v>1095</v>
      </c>
      <c r="E42" t="s">
        <v>586</v>
      </c>
      <c r="F42" t="s">
        <v>587</v>
      </c>
      <c r="G42" s="48">
        <v>0.25</v>
      </c>
      <c r="O42">
        <v>1994</v>
      </c>
      <c r="R42" t="s">
        <v>587</v>
      </c>
      <c r="S42" t="s">
        <v>1790</v>
      </c>
      <c r="T42" t="s">
        <v>587</v>
      </c>
      <c r="U42" t="s">
        <v>587</v>
      </c>
    </row>
    <row r="43" spans="1:22" x14ac:dyDescent="0.3">
      <c r="A43" s="76">
        <v>45658</v>
      </c>
      <c r="B43" t="s">
        <v>1779</v>
      </c>
      <c r="C43" t="s">
        <v>1780</v>
      </c>
      <c r="D43" t="s">
        <v>1781</v>
      </c>
      <c r="E43" t="s">
        <v>586</v>
      </c>
      <c r="F43" t="s">
        <v>587</v>
      </c>
      <c r="G43" s="48">
        <v>1417.28</v>
      </c>
      <c r="O43">
        <v>1993</v>
      </c>
      <c r="R43" t="s">
        <v>587</v>
      </c>
      <c r="S43" t="s">
        <v>1790</v>
      </c>
      <c r="T43" t="s">
        <v>587</v>
      </c>
      <c r="U43" t="s">
        <v>587</v>
      </c>
    </row>
    <row r="44" spans="1:22" x14ac:dyDescent="0.3">
      <c r="A44" s="76">
        <v>45658</v>
      </c>
      <c r="B44" t="s">
        <v>1782</v>
      </c>
      <c r="C44" t="s">
        <v>1783</v>
      </c>
      <c r="D44" t="s">
        <v>1103</v>
      </c>
      <c r="E44" t="s">
        <v>586</v>
      </c>
      <c r="F44" t="s">
        <v>587</v>
      </c>
      <c r="G44" s="48">
        <v>-0.25</v>
      </c>
      <c r="O44">
        <v>1994</v>
      </c>
      <c r="R44" t="s">
        <v>1778</v>
      </c>
      <c r="S44" t="s">
        <v>1790</v>
      </c>
      <c r="T44" t="s">
        <v>587</v>
      </c>
      <c r="U44" t="s">
        <v>587</v>
      </c>
    </row>
    <row r="45" spans="1:22" x14ac:dyDescent="0.3">
      <c r="A45" s="76">
        <v>45689</v>
      </c>
      <c r="B45" t="s">
        <v>1799</v>
      </c>
      <c r="C45" t="s">
        <v>1800</v>
      </c>
      <c r="D45" t="s">
        <v>1128</v>
      </c>
      <c r="E45" t="s">
        <v>586</v>
      </c>
      <c r="F45" t="s">
        <v>587</v>
      </c>
      <c r="G45" s="48">
        <v>680627.93</v>
      </c>
      <c r="O45">
        <v>1998</v>
      </c>
      <c r="R45" t="s">
        <v>587</v>
      </c>
      <c r="S45" t="s">
        <v>1790</v>
      </c>
      <c r="T45" t="s">
        <v>587</v>
      </c>
      <c r="U45" t="s">
        <v>587</v>
      </c>
    </row>
    <row r="46" spans="1:22" x14ac:dyDescent="0.3">
      <c r="A46" s="76">
        <v>45689</v>
      </c>
      <c r="B46" t="s">
        <v>1802</v>
      </c>
      <c r="C46" t="s">
        <v>1803</v>
      </c>
      <c r="D46" t="s">
        <v>1128</v>
      </c>
      <c r="E46" t="s">
        <v>586</v>
      </c>
      <c r="F46" t="s">
        <v>587</v>
      </c>
      <c r="G46" s="48">
        <v>955992.72</v>
      </c>
      <c r="O46">
        <v>1998</v>
      </c>
      <c r="R46" t="s">
        <v>587</v>
      </c>
      <c r="S46" t="s">
        <v>1790</v>
      </c>
      <c r="T46" t="s">
        <v>587</v>
      </c>
      <c r="U46" t="s">
        <v>587</v>
      </c>
    </row>
    <row r="47" spans="1:22" x14ac:dyDescent="0.3">
      <c r="A47" s="76">
        <v>45689</v>
      </c>
      <c r="B47" t="s">
        <v>1805</v>
      </c>
      <c r="C47" t="s">
        <v>1806</v>
      </c>
      <c r="D47" t="s">
        <v>1128</v>
      </c>
      <c r="E47" t="s">
        <v>586</v>
      </c>
      <c r="F47" t="s">
        <v>587</v>
      </c>
      <c r="G47" s="48">
        <v>611632.89</v>
      </c>
      <c r="O47">
        <v>1998</v>
      </c>
      <c r="R47" t="s">
        <v>587</v>
      </c>
      <c r="S47" t="s">
        <v>1790</v>
      </c>
      <c r="T47" t="s">
        <v>587</v>
      </c>
      <c r="U47" t="s">
        <v>587</v>
      </c>
    </row>
    <row r="48" spans="1:22" x14ac:dyDescent="0.3">
      <c r="A48" s="76">
        <v>45717</v>
      </c>
      <c r="B48" t="s">
        <v>1808</v>
      </c>
      <c r="C48" t="s">
        <v>1809</v>
      </c>
      <c r="D48" t="s">
        <v>1017</v>
      </c>
      <c r="E48" t="s">
        <v>586</v>
      </c>
      <c r="F48" t="s">
        <v>1810</v>
      </c>
      <c r="G48" s="48">
        <v>71.92</v>
      </c>
      <c r="O48">
        <v>2010</v>
      </c>
      <c r="R48" t="s">
        <v>587</v>
      </c>
      <c r="S48" t="s">
        <v>1790</v>
      </c>
      <c r="T48" t="s">
        <v>587</v>
      </c>
      <c r="U48" t="s">
        <v>587</v>
      </c>
    </row>
    <row r="49" spans="1:21" x14ac:dyDescent="0.3">
      <c r="A49" s="76">
        <v>45717</v>
      </c>
      <c r="B49" t="s">
        <v>1812</v>
      </c>
      <c r="C49" t="s">
        <v>1813</v>
      </c>
      <c r="D49" t="s">
        <v>1017</v>
      </c>
      <c r="E49" t="s">
        <v>586</v>
      </c>
      <c r="F49" t="s">
        <v>1810</v>
      </c>
      <c r="G49" s="48">
        <v>52.28</v>
      </c>
      <c r="O49">
        <v>2010</v>
      </c>
      <c r="R49" t="s">
        <v>587</v>
      </c>
      <c r="S49" t="s">
        <v>1790</v>
      </c>
      <c r="T49" t="s">
        <v>587</v>
      </c>
      <c r="U49" t="s">
        <v>587</v>
      </c>
    </row>
    <row r="50" spans="1:21" x14ac:dyDescent="0.3">
      <c r="A50" s="76">
        <v>45717</v>
      </c>
      <c r="B50" t="s">
        <v>1815</v>
      </c>
      <c r="C50" t="s">
        <v>1816</v>
      </c>
      <c r="D50" t="s">
        <v>1017</v>
      </c>
      <c r="E50" t="s">
        <v>586</v>
      </c>
      <c r="F50" t="s">
        <v>1810</v>
      </c>
      <c r="G50" s="48">
        <v>61.98</v>
      </c>
      <c r="O50">
        <v>2010</v>
      </c>
      <c r="R50" t="s">
        <v>587</v>
      </c>
      <c r="S50" t="s">
        <v>1790</v>
      </c>
      <c r="T50" t="s">
        <v>587</v>
      </c>
      <c r="U50" t="s">
        <v>587</v>
      </c>
    </row>
    <row r="51" spans="1:21" x14ac:dyDescent="0.3">
      <c r="A51" s="76">
        <v>45717</v>
      </c>
      <c r="B51" t="s">
        <v>1818</v>
      </c>
      <c r="C51" t="s">
        <v>1819</v>
      </c>
      <c r="D51" t="s">
        <v>1017</v>
      </c>
      <c r="E51" t="s">
        <v>586</v>
      </c>
      <c r="F51" t="s">
        <v>1810</v>
      </c>
      <c r="G51" s="48">
        <v>77.16</v>
      </c>
      <c r="O51">
        <v>2010</v>
      </c>
      <c r="R51" t="s">
        <v>587</v>
      </c>
      <c r="S51" t="s">
        <v>1790</v>
      </c>
      <c r="T51" t="s">
        <v>587</v>
      </c>
      <c r="U51" t="s">
        <v>587</v>
      </c>
    </row>
    <row r="52" spans="1:21" x14ac:dyDescent="0.3">
      <c r="A52" s="76">
        <v>45717</v>
      </c>
      <c r="B52" t="s">
        <v>1818</v>
      </c>
      <c r="C52" t="s">
        <v>1821</v>
      </c>
      <c r="D52" t="s">
        <v>1017</v>
      </c>
      <c r="E52" t="s">
        <v>586</v>
      </c>
      <c r="F52" t="s">
        <v>1810</v>
      </c>
      <c r="G52" s="48">
        <v>30.65</v>
      </c>
      <c r="O52">
        <v>2010</v>
      </c>
      <c r="R52" t="s">
        <v>587</v>
      </c>
      <c r="S52" t="s">
        <v>1790</v>
      </c>
      <c r="T52" t="s">
        <v>587</v>
      </c>
      <c r="U52" t="s">
        <v>587</v>
      </c>
    </row>
    <row r="53" spans="1:21" x14ac:dyDescent="0.3">
      <c r="A53" s="76">
        <v>45717</v>
      </c>
      <c r="B53" t="s">
        <v>1818</v>
      </c>
      <c r="C53" t="s">
        <v>1823</v>
      </c>
      <c r="D53" t="s">
        <v>1017</v>
      </c>
      <c r="E53" t="s">
        <v>586</v>
      </c>
      <c r="F53" t="s">
        <v>1810</v>
      </c>
      <c r="G53" s="48">
        <v>39.909999999999997</v>
      </c>
      <c r="O53">
        <v>2010</v>
      </c>
      <c r="R53" t="s">
        <v>587</v>
      </c>
      <c r="S53" t="s">
        <v>1790</v>
      </c>
      <c r="T53" t="s">
        <v>587</v>
      </c>
      <c r="U53" t="s">
        <v>587</v>
      </c>
    </row>
    <row r="54" spans="1:21" x14ac:dyDescent="0.3">
      <c r="A54" s="76">
        <v>45717</v>
      </c>
      <c r="B54" t="s">
        <v>1818</v>
      </c>
      <c r="C54" t="s">
        <v>1825</v>
      </c>
      <c r="D54" t="s">
        <v>1017</v>
      </c>
      <c r="E54" t="s">
        <v>586</v>
      </c>
      <c r="F54" t="s">
        <v>1810</v>
      </c>
      <c r="G54" s="48">
        <v>79.47</v>
      </c>
      <c r="O54">
        <v>2010</v>
      </c>
      <c r="R54" t="s">
        <v>587</v>
      </c>
      <c r="S54" t="s">
        <v>1790</v>
      </c>
      <c r="T54" t="s">
        <v>587</v>
      </c>
      <c r="U54" t="s">
        <v>587</v>
      </c>
    </row>
    <row r="55" spans="1:21" x14ac:dyDescent="0.3">
      <c r="A55" s="76">
        <v>45717</v>
      </c>
      <c r="B55" t="s">
        <v>1818</v>
      </c>
      <c r="C55" t="s">
        <v>1827</v>
      </c>
      <c r="D55" t="s">
        <v>1017</v>
      </c>
      <c r="E55" t="s">
        <v>586</v>
      </c>
      <c r="F55" t="s">
        <v>1810</v>
      </c>
      <c r="G55" s="48">
        <v>150.59</v>
      </c>
      <c r="O55">
        <v>2010</v>
      </c>
      <c r="R55" t="s">
        <v>587</v>
      </c>
      <c r="S55" t="s">
        <v>1790</v>
      </c>
      <c r="T55" t="s">
        <v>587</v>
      </c>
      <c r="U55" t="s">
        <v>587</v>
      </c>
    </row>
    <row r="56" spans="1:21" x14ac:dyDescent="0.3">
      <c r="A56" s="76">
        <v>45717</v>
      </c>
      <c r="B56" t="s">
        <v>1818</v>
      </c>
      <c r="C56" t="s">
        <v>1829</v>
      </c>
      <c r="D56" t="s">
        <v>1017</v>
      </c>
      <c r="E56" t="s">
        <v>586</v>
      </c>
      <c r="F56" t="s">
        <v>1810</v>
      </c>
      <c r="G56" s="48">
        <v>32.56</v>
      </c>
      <c r="O56">
        <v>2010</v>
      </c>
      <c r="R56" t="s">
        <v>587</v>
      </c>
      <c r="S56" t="s">
        <v>1790</v>
      </c>
      <c r="T56" t="s">
        <v>587</v>
      </c>
      <c r="U56" t="s">
        <v>587</v>
      </c>
    </row>
    <row r="57" spans="1:21" x14ac:dyDescent="0.3">
      <c r="A57" s="76">
        <v>45717</v>
      </c>
      <c r="B57" t="s">
        <v>1818</v>
      </c>
      <c r="C57" t="s">
        <v>1831</v>
      </c>
      <c r="D57" t="s">
        <v>1017</v>
      </c>
      <c r="E57" t="s">
        <v>586</v>
      </c>
      <c r="F57" t="s">
        <v>1810</v>
      </c>
      <c r="G57" s="48">
        <v>40.67</v>
      </c>
      <c r="O57">
        <v>2010</v>
      </c>
      <c r="R57" t="s">
        <v>587</v>
      </c>
      <c r="S57" t="s">
        <v>1790</v>
      </c>
      <c r="T57" t="s">
        <v>587</v>
      </c>
      <c r="U57" t="s">
        <v>587</v>
      </c>
    </row>
    <row r="58" spans="1:21" x14ac:dyDescent="0.3">
      <c r="A58" s="76">
        <v>45717</v>
      </c>
      <c r="B58" t="s">
        <v>1818</v>
      </c>
      <c r="C58" t="s">
        <v>1833</v>
      </c>
      <c r="D58" t="s">
        <v>1017</v>
      </c>
      <c r="E58" t="s">
        <v>586</v>
      </c>
      <c r="F58" t="s">
        <v>1810</v>
      </c>
      <c r="G58" s="48">
        <v>30.71</v>
      </c>
      <c r="O58">
        <v>2010</v>
      </c>
      <c r="R58" t="s">
        <v>587</v>
      </c>
      <c r="S58" t="s">
        <v>1790</v>
      </c>
      <c r="T58" t="s">
        <v>587</v>
      </c>
      <c r="U58" t="s">
        <v>587</v>
      </c>
    </row>
    <row r="59" spans="1:21" x14ac:dyDescent="0.3">
      <c r="A59" s="76">
        <v>45717</v>
      </c>
      <c r="B59" t="s">
        <v>1818</v>
      </c>
      <c r="C59" t="s">
        <v>1835</v>
      </c>
      <c r="D59" t="s">
        <v>1017</v>
      </c>
      <c r="E59" t="s">
        <v>586</v>
      </c>
      <c r="F59" t="s">
        <v>1810</v>
      </c>
      <c r="G59" s="48">
        <v>69.87</v>
      </c>
      <c r="O59">
        <v>2010</v>
      </c>
      <c r="R59" t="s">
        <v>587</v>
      </c>
      <c r="S59" t="s">
        <v>1790</v>
      </c>
      <c r="T59" t="s">
        <v>587</v>
      </c>
      <c r="U59" t="s">
        <v>587</v>
      </c>
    </row>
    <row r="60" spans="1:21" x14ac:dyDescent="0.3">
      <c r="A60" s="76">
        <v>45717</v>
      </c>
      <c r="B60" t="s">
        <v>1818</v>
      </c>
      <c r="C60" t="s">
        <v>1837</v>
      </c>
      <c r="D60" t="s">
        <v>1017</v>
      </c>
      <c r="E60" t="s">
        <v>586</v>
      </c>
      <c r="F60" t="s">
        <v>1810</v>
      </c>
      <c r="G60" s="48">
        <v>43.74</v>
      </c>
      <c r="O60">
        <v>2010</v>
      </c>
      <c r="R60" t="s">
        <v>587</v>
      </c>
      <c r="S60" t="s">
        <v>1790</v>
      </c>
      <c r="T60" t="s">
        <v>587</v>
      </c>
      <c r="U60" t="s">
        <v>587</v>
      </c>
    </row>
    <row r="61" spans="1:21" x14ac:dyDescent="0.3">
      <c r="A61" s="76">
        <v>45717</v>
      </c>
      <c r="B61" t="s">
        <v>1839</v>
      </c>
      <c r="C61" t="s">
        <v>1840</v>
      </c>
      <c r="D61" t="s">
        <v>1017</v>
      </c>
      <c r="E61" t="s">
        <v>586</v>
      </c>
      <c r="F61" t="s">
        <v>1810</v>
      </c>
      <c r="G61" s="48">
        <v>58.33</v>
      </c>
      <c r="O61">
        <v>2010</v>
      </c>
      <c r="R61" t="s">
        <v>587</v>
      </c>
      <c r="S61" t="s">
        <v>1790</v>
      </c>
      <c r="T61" t="s">
        <v>587</v>
      </c>
      <c r="U61" t="s">
        <v>587</v>
      </c>
    </row>
    <row r="62" spans="1:21" x14ac:dyDescent="0.3">
      <c r="A62" s="76">
        <v>45748</v>
      </c>
      <c r="B62" t="s">
        <v>1845</v>
      </c>
      <c r="C62" t="s">
        <v>1846</v>
      </c>
      <c r="D62" t="s">
        <v>1017</v>
      </c>
      <c r="E62" t="s">
        <v>586</v>
      </c>
      <c r="F62" t="s">
        <v>1858</v>
      </c>
      <c r="G62" s="48">
        <v>1.75</v>
      </c>
      <c r="O62">
        <v>2032</v>
      </c>
      <c r="R62" t="s">
        <v>587</v>
      </c>
      <c r="S62" t="s">
        <v>1790</v>
      </c>
      <c r="T62" t="s">
        <v>587</v>
      </c>
      <c r="U62" t="s">
        <v>587</v>
      </c>
    </row>
    <row r="63" spans="1:21" x14ac:dyDescent="0.3">
      <c r="A63" s="76">
        <v>45748</v>
      </c>
      <c r="B63" t="s">
        <v>1847</v>
      </c>
      <c r="C63" t="s">
        <v>1848</v>
      </c>
      <c r="D63" t="s">
        <v>1017</v>
      </c>
      <c r="E63" t="s">
        <v>586</v>
      </c>
      <c r="F63" t="s">
        <v>1858</v>
      </c>
      <c r="G63" s="48">
        <v>4.32</v>
      </c>
      <c r="O63">
        <v>2032</v>
      </c>
      <c r="R63" t="s">
        <v>587</v>
      </c>
      <c r="S63" t="s">
        <v>1790</v>
      </c>
      <c r="T63" t="s">
        <v>587</v>
      </c>
      <c r="U63" t="s">
        <v>587</v>
      </c>
    </row>
    <row r="64" spans="1:21" x14ac:dyDescent="0.3">
      <c r="A64" s="76">
        <v>45748</v>
      </c>
      <c r="B64" t="s">
        <v>1849</v>
      </c>
      <c r="C64" t="s">
        <v>1850</v>
      </c>
      <c r="D64" t="s">
        <v>1017</v>
      </c>
      <c r="E64" t="s">
        <v>586</v>
      </c>
      <c r="F64" t="s">
        <v>1858</v>
      </c>
      <c r="G64" s="48">
        <v>38.47</v>
      </c>
      <c r="O64">
        <v>2032</v>
      </c>
      <c r="R64" t="s">
        <v>587</v>
      </c>
      <c r="S64" t="s">
        <v>1790</v>
      </c>
      <c r="T64" t="s">
        <v>587</v>
      </c>
      <c r="U64" t="s">
        <v>587</v>
      </c>
    </row>
    <row r="65" spans="1:21" x14ac:dyDescent="0.3">
      <c r="A65" s="76">
        <v>45748</v>
      </c>
      <c r="B65" t="s">
        <v>1849</v>
      </c>
      <c r="C65" t="s">
        <v>1851</v>
      </c>
      <c r="D65" t="s">
        <v>1017</v>
      </c>
      <c r="E65" t="s">
        <v>586</v>
      </c>
      <c r="F65" t="s">
        <v>1858</v>
      </c>
      <c r="G65" s="48">
        <v>37.700000000000003</v>
      </c>
      <c r="O65">
        <v>2032</v>
      </c>
      <c r="R65" t="s">
        <v>587</v>
      </c>
      <c r="S65" t="s">
        <v>1790</v>
      </c>
      <c r="T65" t="s">
        <v>587</v>
      </c>
      <c r="U65" t="s">
        <v>587</v>
      </c>
    </row>
    <row r="66" spans="1:21" x14ac:dyDescent="0.3">
      <c r="A66" s="76">
        <v>45748</v>
      </c>
      <c r="B66" t="s">
        <v>1849</v>
      </c>
      <c r="C66" t="s">
        <v>1852</v>
      </c>
      <c r="D66" t="s">
        <v>1017</v>
      </c>
      <c r="E66" t="s">
        <v>586</v>
      </c>
      <c r="F66" t="s">
        <v>1858</v>
      </c>
      <c r="G66" s="48">
        <v>67.19</v>
      </c>
      <c r="O66">
        <v>2032</v>
      </c>
      <c r="R66" t="s">
        <v>587</v>
      </c>
      <c r="S66" t="s">
        <v>1790</v>
      </c>
      <c r="T66" t="s">
        <v>587</v>
      </c>
      <c r="U66" t="s">
        <v>587</v>
      </c>
    </row>
    <row r="67" spans="1:21" x14ac:dyDescent="0.3">
      <c r="A67" s="76">
        <v>45748</v>
      </c>
      <c r="B67" t="s">
        <v>1853</v>
      </c>
      <c r="C67" t="s">
        <v>1854</v>
      </c>
      <c r="D67" t="s">
        <v>1128</v>
      </c>
      <c r="E67" t="s">
        <v>586</v>
      </c>
      <c r="F67" t="s">
        <v>587</v>
      </c>
      <c r="G67" s="48">
        <v>818046.9</v>
      </c>
      <c r="O67">
        <v>2031</v>
      </c>
      <c r="R67" t="s">
        <v>587</v>
      </c>
      <c r="S67" t="s">
        <v>1790</v>
      </c>
      <c r="T67" t="s">
        <v>587</v>
      </c>
      <c r="U67" t="s">
        <v>587</v>
      </c>
    </row>
    <row r="68" spans="1:21" x14ac:dyDescent="0.3">
      <c r="A68" s="76">
        <v>45778</v>
      </c>
      <c r="B68" t="s">
        <v>1815</v>
      </c>
      <c r="C68" t="s">
        <v>1859</v>
      </c>
      <c r="D68" t="s">
        <v>1128</v>
      </c>
      <c r="E68" t="s">
        <v>586</v>
      </c>
      <c r="F68" t="s">
        <v>587</v>
      </c>
      <c r="G68" s="48">
        <v>988542.8</v>
      </c>
      <c r="O68">
        <v>2040</v>
      </c>
      <c r="R68" t="s">
        <v>587</v>
      </c>
      <c r="S68" t="s">
        <v>1790</v>
      </c>
      <c r="T68" t="s">
        <v>587</v>
      </c>
      <c r="U68" t="s">
        <v>587</v>
      </c>
    </row>
    <row r="69" spans="1:21" x14ac:dyDescent="0.3">
      <c r="A69" s="76">
        <v>45778</v>
      </c>
      <c r="B69" t="s">
        <v>1860</v>
      </c>
      <c r="C69" t="s">
        <v>1861</v>
      </c>
      <c r="D69" t="s">
        <v>1017</v>
      </c>
      <c r="E69" t="s">
        <v>586</v>
      </c>
      <c r="F69" t="s">
        <v>1862</v>
      </c>
      <c r="G69" s="48">
        <v>38.35</v>
      </c>
      <c r="O69">
        <v>2040</v>
      </c>
      <c r="R69" t="s">
        <v>587</v>
      </c>
      <c r="S69" t="s">
        <v>1790</v>
      </c>
      <c r="T69" t="s">
        <v>587</v>
      </c>
      <c r="U69" t="s">
        <v>587</v>
      </c>
    </row>
    <row r="70" spans="1:21" x14ac:dyDescent="0.3">
      <c r="A70" s="76">
        <v>45778</v>
      </c>
      <c r="B70" t="s">
        <v>1863</v>
      </c>
      <c r="C70" t="s">
        <v>1864</v>
      </c>
      <c r="D70" t="s">
        <v>1017</v>
      </c>
      <c r="E70" t="s">
        <v>586</v>
      </c>
      <c r="F70" t="s">
        <v>1862</v>
      </c>
      <c r="G70" s="48">
        <v>877.67</v>
      </c>
      <c r="O70">
        <v>2040</v>
      </c>
      <c r="R70" t="s">
        <v>587</v>
      </c>
      <c r="S70" t="s">
        <v>1790</v>
      </c>
      <c r="T70" t="s">
        <v>587</v>
      </c>
      <c r="U70" t="s">
        <v>587</v>
      </c>
    </row>
    <row r="71" spans="1:21" x14ac:dyDescent="0.3">
      <c r="A71" s="76">
        <v>45778</v>
      </c>
      <c r="B71" t="s">
        <v>1865</v>
      </c>
      <c r="C71" t="s">
        <v>1866</v>
      </c>
      <c r="D71" t="s">
        <v>1017</v>
      </c>
      <c r="E71" t="s">
        <v>586</v>
      </c>
      <c r="F71" t="s">
        <v>1862</v>
      </c>
      <c r="G71" s="48">
        <v>69.819999999999993</v>
      </c>
      <c r="O71">
        <v>2040</v>
      </c>
      <c r="R71" t="s">
        <v>587</v>
      </c>
      <c r="S71" t="s">
        <v>1790</v>
      </c>
      <c r="T71" t="s">
        <v>587</v>
      </c>
      <c r="U71" t="s">
        <v>587</v>
      </c>
    </row>
    <row r="72" spans="1:21" x14ac:dyDescent="0.3">
      <c r="A72" s="76">
        <v>45778</v>
      </c>
      <c r="B72" t="s">
        <v>1867</v>
      </c>
      <c r="C72" t="s">
        <v>1868</v>
      </c>
      <c r="D72" t="s">
        <v>1017</v>
      </c>
      <c r="E72" t="s">
        <v>586</v>
      </c>
      <c r="F72" t="s">
        <v>1862</v>
      </c>
      <c r="G72" s="48">
        <v>25.63</v>
      </c>
      <c r="O72">
        <v>2040</v>
      </c>
      <c r="R72" t="s">
        <v>587</v>
      </c>
      <c r="S72" t="s">
        <v>1790</v>
      </c>
      <c r="T72" t="s">
        <v>587</v>
      </c>
      <c r="U72" t="s">
        <v>587</v>
      </c>
    </row>
    <row r="73" spans="1:21" x14ac:dyDescent="0.3">
      <c r="A73" s="76">
        <v>45778</v>
      </c>
      <c r="B73" t="s">
        <v>1867</v>
      </c>
      <c r="C73" t="s">
        <v>1869</v>
      </c>
      <c r="D73" t="s">
        <v>1017</v>
      </c>
      <c r="E73" t="s">
        <v>586</v>
      </c>
      <c r="F73" t="s">
        <v>1862</v>
      </c>
      <c r="G73" s="48">
        <v>40.61</v>
      </c>
      <c r="O73">
        <v>2040</v>
      </c>
      <c r="R73" t="s">
        <v>587</v>
      </c>
      <c r="S73" t="s">
        <v>1790</v>
      </c>
      <c r="T73" t="s">
        <v>587</v>
      </c>
      <c r="U73" t="s">
        <v>587</v>
      </c>
    </row>
    <row r="74" spans="1:21" x14ac:dyDescent="0.3">
      <c r="A74" s="76">
        <v>45778</v>
      </c>
      <c r="B74" t="s">
        <v>1867</v>
      </c>
      <c r="C74" t="s">
        <v>1870</v>
      </c>
      <c r="D74" t="s">
        <v>1017</v>
      </c>
      <c r="E74" t="s">
        <v>586</v>
      </c>
      <c r="F74" t="s">
        <v>1862</v>
      </c>
      <c r="G74" s="48">
        <v>39.51</v>
      </c>
      <c r="O74">
        <v>2040</v>
      </c>
      <c r="R74" t="s">
        <v>587</v>
      </c>
      <c r="S74" t="s">
        <v>1790</v>
      </c>
      <c r="T74" t="s">
        <v>587</v>
      </c>
      <c r="U74" t="s">
        <v>587</v>
      </c>
    </row>
    <row r="75" spans="1:21" x14ac:dyDescent="0.3">
      <c r="A75" s="76">
        <v>45778</v>
      </c>
      <c r="B75" t="s">
        <v>1871</v>
      </c>
      <c r="C75" t="s">
        <v>1872</v>
      </c>
      <c r="D75" t="s">
        <v>1017</v>
      </c>
      <c r="E75" t="s">
        <v>586</v>
      </c>
      <c r="F75" t="s">
        <v>1862</v>
      </c>
      <c r="G75" s="48">
        <v>40.01</v>
      </c>
      <c r="O75">
        <v>2040</v>
      </c>
      <c r="R75" t="s">
        <v>587</v>
      </c>
      <c r="S75" t="s">
        <v>1790</v>
      </c>
      <c r="T75" t="s">
        <v>587</v>
      </c>
      <c r="U75" t="s">
        <v>587</v>
      </c>
    </row>
    <row r="76" spans="1:21" x14ac:dyDescent="0.3">
      <c r="A76" s="76">
        <v>45778</v>
      </c>
      <c r="B76" t="s">
        <v>1871</v>
      </c>
      <c r="C76" t="s">
        <v>1873</v>
      </c>
      <c r="D76" t="s">
        <v>1017</v>
      </c>
      <c r="E76" t="s">
        <v>586</v>
      </c>
      <c r="F76" t="s">
        <v>1862</v>
      </c>
      <c r="G76" s="48">
        <v>25.39</v>
      </c>
      <c r="O76">
        <v>2040</v>
      </c>
      <c r="R76" t="s">
        <v>587</v>
      </c>
      <c r="S76" t="s">
        <v>1790</v>
      </c>
      <c r="T76" t="s">
        <v>587</v>
      </c>
      <c r="U76" t="s">
        <v>587</v>
      </c>
    </row>
    <row r="77" spans="1:21" x14ac:dyDescent="0.3">
      <c r="A77" s="76">
        <v>45778</v>
      </c>
      <c r="B77" t="s">
        <v>1871</v>
      </c>
      <c r="C77" t="s">
        <v>1874</v>
      </c>
      <c r="D77" t="s">
        <v>1017</v>
      </c>
      <c r="E77" t="s">
        <v>586</v>
      </c>
      <c r="F77" t="s">
        <v>1862</v>
      </c>
      <c r="G77" s="48">
        <v>34.369999999999997</v>
      </c>
      <c r="O77">
        <v>2040</v>
      </c>
      <c r="R77" t="s">
        <v>587</v>
      </c>
      <c r="S77" t="s">
        <v>1790</v>
      </c>
      <c r="T77" t="s">
        <v>587</v>
      </c>
      <c r="U77" t="s">
        <v>587</v>
      </c>
    </row>
    <row r="78" spans="1:21" x14ac:dyDescent="0.3">
      <c r="A78" s="76">
        <v>45778</v>
      </c>
      <c r="B78" t="s">
        <v>1875</v>
      </c>
      <c r="C78" t="s">
        <v>1876</v>
      </c>
      <c r="D78" t="s">
        <v>1017</v>
      </c>
      <c r="E78" t="s">
        <v>586</v>
      </c>
      <c r="F78" t="s">
        <v>1862</v>
      </c>
      <c r="G78" s="48">
        <v>16.510000000000002</v>
      </c>
      <c r="O78">
        <v>2040</v>
      </c>
      <c r="R78" t="s">
        <v>587</v>
      </c>
      <c r="S78" t="s">
        <v>1790</v>
      </c>
      <c r="T78" t="s">
        <v>587</v>
      </c>
      <c r="U78" t="s">
        <v>587</v>
      </c>
    </row>
    <row r="79" spans="1:21" x14ac:dyDescent="0.3">
      <c r="A79" s="76">
        <v>45778</v>
      </c>
      <c r="B79" t="s">
        <v>1875</v>
      </c>
      <c r="C79" t="s">
        <v>1877</v>
      </c>
      <c r="D79" t="s">
        <v>1017</v>
      </c>
      <c r="E79" t="s">
        <v>586</v>
      </c>
      <c r="F79" t="s">
        <v>1862</v>
      </c>
      <c r="G79" s="48">
        <v>49.83</v>
      </c>
      <c r="O79">
        <v>2040</v>
      </c>
      <c r="R79" t="s">
        <v>587</v>
      </c>
      <c r="S79" t="s">
        <v>1790</v>
      </c>
      <c r="T79" t="s">
        <v>587</v>
      </c>
      <c r="U79" t="s">
        <v>587</v>
      </c>
    </row>
    <row r="80" spans="1:21" x14ac:dyDescent="0.3">
      <c r="A80" s="76">
        <v>45778</v>
      </c>
      <c r="B80" t="s">
        <v>1875</v>
      </c>
      <c r="C80" t="s">
        <v>1878</v>
      </c>
      <c r="D80" t="s">
        <v>1017</v>
      </c>
      <c r="E80" t="s">
        <v>586</v>
      </c>
      <c r="F80" t="s">
        <v>1862</v>
      </c>
      <c r="G80" s="48">
        <v>27.62</v>
      </c>
      <c r="O80">
        <v>2040</v>
      </c>
      <c r="R80" t="s">
        <v>587</v>
      </c>
      <c r="S80" t="s">
        <v>1790</v>
      </c>
      <c r="T80" t="s">
        <v>587</v>
      </c>
      <c r="U80" t="s">
        <v>587</v>
      </c>
    </row>
    <row r="81" spans="1:21" x14ac:dyDescent="0.3">
      <c r="A81" s="76">
        <v>45778</v>
      </c>
      <c r="B81" t="s">
        <v>1845</v>
      </c>
      <c r="C81" t="s">
        <v>1879</v>
      </c>
      <c r="D81" t="s">
        <v>1017</v>
      </c>
      <c r="E81" t="s">
        <v>586</v>
      </c>
      <c r="F81" t="s">
        <v>1858</v>
      </c>
      <c r="G81" s="48">
        <v>2.31</v>
      </c>
      <c r="O81">
        <v>2040</v>
      </c>
      <c r="R81" t="s">
        <v>587</v>
      </c>
      <c r="S81" t="s">
        <v>1790</v>
      </c>
      <c r="T81" t="s">
        <v>587</v>
      </c>
      <c r="U81" t="s">
        <v>587</v>
      </c>
    </row>
    <row r="82" spans="1:21" x14ac:dyDescent="0.3">
      <c r="A82" s="76">
        <v>45778</v>
      </c>
      <c r="B82" t="s">
        <v>1880</v>
      </c>
      <c r="C82" t="s">
        <v>1881</v>
      </c>
      <c r="D82" t="s">
        <v>1017</v>
      </c>
      <c r="E82" t="s">
        <v>586</v>
      </c>
      <c r="F82" t="s">
        <v>1862</v>
      </c>
      <c r="G82" s="48">
        <v>30.19</v>
      </c>
      <c r="O82">
        <v>2040</v>
      </c>
      <c r="R82" t="s">
        <v>587</v>
      </c>
      <c r="S82" t="s">
        <v>1790</v>
      </c>
      <c r="T82" t="s">
        <v>587</v>
      </c>
      <c r="U82" t="s">
        <v>587</v>
      </c>
    </row>
    <row r="83" spans="1:21" x14ac:dyDescent="0.3">
      <c r="A83" s="76">
        <v>45778</v>
      </c>
      <c r="B83" t="s">
        <v>1882</v>
      </c>
      <c r="C83" t="s">
        <v>1883</v>
      </c>
      <c r="D83" t="s">
        <v>1017</v>
      </c>
      <c r="E83" t="s">
        <v>586</v>
      </c>
      <c r="F83" t="s">
        <v>1858</v>
      </c>
      <c r="G83" s="48">
        <v>1.56</v>
      </c>
      <c r="O83">
        <v>2037</v>
      </c>
      <c r="R83" t="s">
        <v>587</v>
      </c>
      <c r="S83" t="s">
        <v>1790</v>
      </c>
      <c r="T83" t="s">
        <v>587</v>
      </c>
      <c r="U83" t="s">
        <v>587</v>
      </c>
    </row>
    <row r="84" spans="1:21" x14ac:dyDescent="0.3">
      <c r="A84" s="76">
        <v>45778</v>
      </c>
      <c r="B84" t="s">
        <v>1884</v>
      </c>
      <c r="C84" t="s">
        <v>1885</v>
      </c>
      <c r="D84" t="s">
        <v>1128</v>
      </c>
      <c r="E84" t="s">
        <v>586</v>
      </c>
      <c r="F84" t="s">
        <v>587</v>
      </c>
      <c r="G84" s="48">
        <v>676881.06</v>
      </c>
      <c r="O84">
        <v>2040</v>
      </c>
      <c r="R84" t="s">
        <v>587</v>
      </c>
      <c r="S84" t="s">
        <v>1790</v>
      </c>
      <c r="T84" t="s">
        <v>587</v>
      </c>
      <c r="U84" t="s">
        <v>587</v>
      </c>
    </row>
    <row r="85" spans="1:21" x14ac:dyDescent="0.3">
      <c r="A85" s="76">
        <v>45778</v>
      </c>
      <c r="B85" t="s">
        <v>1849</v>
      </c>
      <c r="C85" t="s">
        <v>1886</v>
      </c>
      <c r="D85" t="s">
        <v>1017</v>
      </c>
      <c r="E85" t="s">
        <v>586</v>
      </c>
      <c r="F85" t="s">
        <v>1858</v>
      </c>
      <c r="G85" s="48">
        <v>43.76</v>
      </c>
      <c r="O85">
        <v>2040</v>
      </c>
      <c r="R85" t="s">
        <v>587</v>
      </c>
      <c r="S85" t="s">
        <v>1790</v>
      </c>
      <c r="T85" t="s">
        <v>587</v>
      </c>
      <c r="U85" t="s">
        <v>587</v>
      </c>
    </row>
    <row r="86" spans="1:21" x14ac:dyDescent="0.3">
      <c r="A86" s="76">
        <v>45778</v>
      </c>
      <c r="B86" t="s">
        <v>1849</v>
      </c>
      <c r="C86" t="s">
        <v>1887</v>
      </c>
      <c r="D86" t="s">
        <v>1017</v>
      </c>
      <c r="E86" t="s">
        <v>586</v>
      </c>
      <c r="F86" t="s">
        <v>1858</v>
      </c>
      <c r="G86" s="48">
        <v>48.09</v>
      </c>
      <c r="O86">
        <v>2040</v>
      </c>
      <c r="R86" t="s">
        <v>587</v>
      </c>
      <c r="S86" t="s">
        <v>1790</v>
      </c>
      <c r="T86" t="s">
        <v>587</v>
      </c>
      <c r="U86" t="s">
        <v>587</v>
      </c>
    </row>
    <row r="87" spans="1:21" x14ac:dyDescent="0.3">
      <c r="A87" s="76">
        <v>45778</v>
      </c>
      <c r="B87" t="s">
        <v>1888</v>
      </c>
      <c r="C87" t="s">
        <v>1889</v>
      </c>
      <c r="D87" t="s">
        <v>1017</v>
      </c>
      <c r="E87" t="s">
        <v>586</v>
      </c>
      <c r="F87" t="s">
        <v>1858</v>
      </c>
      <c r="G87" s="48">
        <v>40.33</v>
      </c>
      <c r="O87">
        <v>2040</v>
      </c>
      <c r="R87" t="s">
        <v>587</v>
      </c>
      <c r="S87" t="s">
        <v>1790</v>
      </c>
      <c r="T87" t="s">
        <v>587</v>
      </c>
      <c r="U87" t="s">
        <v>587</v>
      </c>
    </row>
    <row r="88" spans="1:21" x14ac:dyDescent="0.3">
      <c r="A88" s="76">
        <v>45778</v>
      </c>
      <c r="B88" t="s">
        <v>1890</v>
      </c>
      <c r="C88" t="s">
        <v>1891</v>
      </c>
      <c r="D88" t="s">
        <v>1017</v>
      </c>
      <c r="E88" t="s">
        <v>586</v>
      </c>
      <c r="F88" t="s">
        <v>1858</v>
      </c>
      <c r="G88" s="48">
        <v>71.489999999999995</v>
      </c>
      <c r="O88">
        <v>2040</v>
      </c>
      <c r="R88" t="s">
        <v>587</v>
      </c>
      <c r="S88" t="s">
        <v>1790</v>
      </c>
      <c r="T88" t="s">
        <v>587</v>
      </c>
      <c r="U88" t="s">
        <v>587</v>
      </c>
    </row>
    <row r="89" spans="1:21" x14ac:dyDescent="0.3">
      <c r="A89" s="76">
        <v>45778</v>
      </c>
      <c r="B89" t="s">
        <v>1892</v>
      </c>
      <c r="C89" t="s">
        <v>1893</v>
      </c>
      <c r="D89" t="s">
        <v>1017</v>
      </c>
      <c r="E89" t="s">
        <v>586</v>
      </c>
      <c r="F89" t="s">
        <v>1858</v>
      </c>
      <c r="G89" s="48">
        <v>159.77000000000001</v>
      </c>
      <c r="O89">
        <v>2040</v>
      </c>
      <c r="R89" t="s">
        <v>587</v>
      </c>
      <c r="S89" t="s">
        <v>1790</v>
      </c>
      <c r="T89" t="s">
        <v>587</v>
      </c>
      <c r="U89" t="s">
        <v>587</v>
      </c>
    </row>
    <row r="90" spans="1:21" x14ac:dyDescent="0.3">
      <c r="A90" s="76">
        <v>45778</v>
      </c>
      <c r="B90" t="s">
        <v>1894</v>
      </c>
      <c r="C90" t="s">
        <v>1895</v>
      </c>
      <c r="D90" t="s">
        <v>1017</v>
      </c>
      <c r="E90" t="s">
        <v>586</v>
      </c>
      <c r="F90" t="s">
        <v>1896</v>
      </c>
      <c r="G90" s="48">
        <v>113.33</v>
      </c>
      <c r="O90">
        <v>2040</v>
      </c>
      <c r="R90" t="s">
        <v>587</v>
      </c>
      <c r="S90" t="s">
        <v>1790</v>
      </c>
      <c r="T90" t="s">
        <v>587</v>
      </c>
      <c r="U90" t="s">
        <v>587</v>
      </c>
    </row>
    <row r="91" spans="1:21" x14ac:dyDescent="0.3">
      <c r="A91" s="76">
        <v>45778</v>
      </c>
      <c r="B91" t="s">
        <v>1894</v>
      </c>
      <c r="C91" t="s">
        <v>1897</v>
      </c>
      <c r="D91" t="s">
        <v>1017</v>
      </c>
      <c r="E91" t="s">
        <v>586</v>
      </c>
      <c r="F91" t="s">
        <v>1896</v>
      </c>
      <c r="G91" s="48">
        <v>187.66</v>
      </c>
      <c r="O91">
        <v>2040</v>
      </c>
      <c r="R91" t="s">
        <v>587</v>
      </c>
      <c r="S91" t="s">
        <v>1790</v>
      </c>
      <c r="T91" t="s">
        <v>587</v>
      </c>
      <c r="U91" t="s">
        <v>587</v>
      </c>
    </row>
    <row r="92" spans="1:21" x14ac:dyDescent="0.3">
      <c r="A92" s="76">
        <v>45778</v>
      </c>
      <c r="B92" t="s">
        <v>1894</v>
      </c>
      <c r="C92" t="s">
        <v>1898</v>
      </c>
      <c r="D92" t="s">
        <v>1017</v>
      </c>
      <c r="E92" t="s">
        <v>586</v>
      </c>
      <c r="F92" t="s">
        <v>1896</v>
      </c>
      <c r="G92" s="48">
        <v>78.930000000000007</v>
      </c>
      <c r="O92">
        <v>2040</v>
      </c>
      <c r="R92" t="s">
        <v>587</v>
      </c>
      <c r="S92" t="s">
        <v>1790</v>
      </c>
      <c r="T92" t="s">
        <v>587</v>
      </c>
      <c r="U92" t="s">
        <v>587</v>
      </c>
    </row>
    <row r="93" spans="1:21" x14ac:dyDescent="0.3">
      <c r="A93" s="76">
        <v>45778</v>
      </c>
      <c r="B93" t="s">
        <v>1899</v>
      </c>
      <c r="C93" t="s">
        <v>1900</v>
      </c>
      <c r="D93" t="s">
        <v>1017</v>
      </c>
      <c r="E93" t="s">
        <v>586</v>
      </c>
      <c r="F93" t="s">
        <v>1901</v>
      </c>
      <c r="G93" s="48">
        <v>121.67</v>
      </c>
      <c r="O93">
        <v>2040</v>
      </c>
      <c r="R93" t="s">
        <v>587</v>
      </c>
      <c r="S93" t="s">
        <v>1790</v>
      </c>
      <c r="T93" t="s">
        <v>587</v>
      </c>
      <c r="U93" t="s">
        <v>587</v>
      </c>
    </row>
    <row r="94" spans="1:21" x14ac:dyDescent="0.3">
      <c r="A94" s="76">
        <v>45778</v>
      </c>
      <c r="B94" t="s">
        <v>1899</v>
      </c>
      <c r="C94" t="s">
        <v>1902</v>
      </c>
      <c r="D94" t="s">
        <v>1017</v>
      </c>
      <c r="E94" t="s">
        <v>586</v>
      </c>
      <c r="F94" t="s">
        <v>1901</v>
      </c>
      <c r="G94" s="48">
        <v>60.09</v>
      </c>
      <c r="O94">
        <v>2040</v>
      </c>
      <c r="R94" t="s">
        <v>587</v>
      </c>
      <c r="S94" t="s">
        <v>1790</v>
      </c>
      <c r="T94" t="s">
        <v>587</v>
      </c>
      <c r="U94" t="s">
        <v>587</v>
      </c>
    </row>
    <row r="95" spans="1:21" x14ac:dyDescent="0.3">
      <c r="A95" s="76">
        <v>45778</v>
      </c>
      <c r="B95" t="s">
        <v>1899</v>
      </c>
      <c r="C95" t="s">
        <v>1903</v>
      </c>
      <c r="D95" t="s">
        <v>1017</v>
      </c>
      <c r="E95" t="s">
        <v>586</v>
      </c>
      <c r="F95" t="s">
        <v>1901</v>
      </c>
      <c r="G95" s="48">
        <v>48.3</v>
      </c>
      <c r="O95">
        <v>2040</v>
      </c>
      <c r="R95" t="s">
        <v>587</v>
      </c>
      <c r="S95" t="s">
        <v>1790</v>
      </c>
      <c r="T95" t="s">
        <v>587</v>
      </c>
      <c r="U95" t="s">
        <v>587</v>
      </c>
    </row>
    <row r="96" spans="1:21" x14ac:dyDescent="0.3">
      <c r="A96" s="76">
        <v>45778</v>
      </c>
      <c r="B96" t="s">
        <v>1899</v>
      </c>
      <c r="C96" t="s">
        <v>1904</v>
      </c>
      <c r="D96" t="s">
        <v>1017</v>
      </c>
      <c r="E96" t="s">
        <v>586</v>
      </c>
      <c r="F96" t="s">
        <v>1901</v>
      </c>
      <c r="G96" s="48">
        <v>108.77</v>
      </c>
      <c r="O96">
        <v>2040</v>
      </c>
      <c r="R96" t="s">
        <v>587</v>
      </c>
      <c r="S96" t="s">
        <v>1790</v>
      </c>
      <c r="T96" t="s">
        <v>587</v>
      </c>
      <c r="U96" t="s">
        <v>587</v>
      </c>
    </row>
    <row r="97" spans="1:21" x14ac:dyDescent="0.3">
      <c r="A97" s="76">
        <v>45778</v>
      </c>
      <c r="B97" t="s">
        <v>1899</v>
      </c>
      <c r="C97" t="s">
        <v>1905</v>
      </c>
      <c r="D97" t="s">
        <v>1017</v>
      </c>
      <c r="E97" t="s">
        <v>586</v>
      </c>
      <c r="F97" t="s">
        <v>1901</v>
      </c>
      <c r="G97" s="48">
        <v>75.61</v>
      </c>
      <c r="O97">
        <v>2040</v>
      </c>
      <c r="R97" t="s">
        <v>587</v>
      </c>
      <c r="S97" t="s">
        <v>1790</v>
      </c>
      <c r="T97" t="s">
        <v>587</v>
      </c>
      <c r="U97" t="s">
        <v>587</v>
      </c>
    </row>
    <row r="98" spans="1:21" x14ac:dyDescent="0.3">
      <c r="A98" s="76">
        <v>45778</v>
      </c>
      <c r="B98" t="s">
        <v>1899</v>
      </c>
      <c r="C98" t="s">
        <v>1906</v>
      </c>
      <c r="D98" t="s">
        <v>1017</v>
      </c>
      <c r="E98" t="s">
        <v>586</v>
      </c>
      <c r="F98" t="s">
        <v>1901</v>
      </c>
      <c r="G98" s="48">
        <v>54.54</v>
      </c>
      <c r="O98">
        <v>2040</v>
      </c>
      <c r="R98" t="s">
        <v>587</v>
      </c>
      <c r="S98" t="s">
        <v>1790</v>
      </c>
      <c r="T98" t="s">
        <v>587</v>
      </c>
      <c r="U98" t="s">
        <v>587</v>
      </c>
    </row>
    <row r="99" spans="1:21" x14ac:dyDescent="0.3">
      <c r="A99" s="76">
        <v>45778</v>
      </c>
      <c r="B99" t="s">
        <v>1907</v>
      </c>
      <c r="C99" t="s">
        <v>1908</v>
      </c>
      <c r="D99" t="s">
        <v>1017</v>
      </c>
      <c r="E99" t="s">
        <v>586</v>
      </c>
      <c r="F99" t="s">
        <v>1901</v>
      </c>
      <c r="G99" s="48">
        <v>257.24</v>
      </c>
      <c r="O99">
        <v>2040</v>
      </c>
      <c r="R99" t="s">
        <v>587</v>
      </c>
      <c r="S99" t="s">
        <v>1790</v>
      </c>
      <c r="T99" t="s">
        <v>587</v>
      </c>
      <c r="U99" t="s">
        <v>587</v>
      </c>
    </row>
    <row r="100" spans="1:21" x14ac:dyDescent="0.3">
      <c r="A100" s="76">
        <v>45778</v>
      </c>
      <c r="B100" t="s">
        <v>1909</v>
      </c>
      <c r="C100" t="s">
        <v>1910</v>
      </c>
      <c r="D100" t="s">
        <v>1128</v>
      </c>
      <c r="E100" t="s">
        <v>586</v>
      </c>
      <c r="F100" t="s">
        <v>587</v>
      </c>
      <c r="G100" s="48">
        <v>1244564.3</v>
      </c>
      <c r="O100">
        <v>2040</v>
      </c>
      <c r="R100" t="s">
        <v>587</v>
      </c>
      <c r="S100" t="s">
        <v>1790</v>
      </c>
      <c r="T100" t="s">
        <v>587</v>
      </c>
      <c r="U100" t="s">
        <v>587</v>
      </c>
    </row>
    <row r="101" spans="1:21" x14ac:dyDescent="0.3">
      <c r="A101" s="76">
        <v>45778</v>
      </c>
      <c r="B101" t="s">
        <v>1911</v>
      </c>
      <c r="C101" t="s">
        <v>1912</v>
      </c>
      <c r="D101" t="s">
        <v>1128</v>
      </c>
      <c r="E101" t="s">
        <v>586</v>
      </c>
      <c r="F101" t="s">
        <v>587</v>
      </c>
      <c r="G101" s="48">
        <v>738815.7</v>
      </c>
      <c r="O101">
        <v>2040</v>
      </c>
      <c r="R101" t="s">
        <v>587</v>
      </c>
      <c r="S101" t="s">
        <v>1790</v>
      </c>
      <c r="T101" t="s">
        <v>587</v>
      </c>
      <c r="U101" t="s">
        <v>587</v>
      </c>
    </row>
    <row r="102" spans="1:21" x14ac:dyDescent="0.3">
      <c r="A102" t="s">
        <v>1913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CB943-5917-4A42-8AA4-416A7415B162}">
  <dimension ref="A1:V68"/>
  <sheetViews>
    <sheetView workbookViewId="0">
      <selection activeCell="L61" sqref="L61"/>
    </sheetView>
  </sheetViews>
  <sheetFormatPr defaultRowHeight="14.4" x14ac:dyDescent="0.3"/>
  <cols>
    <col min="7" max="7" width="14.109375" style="183" bestFit="1" customWidth="1"/>
  </cols>
  <sheetData>
    <row r="1" spans="1:21" x14ac:dyDescent="0.3">
      <c r="A1" t="s">
        <v>542</v>
      </c>
      <c r="B1">
        <v>2025</v>
      </c>
    </row>
    <row r="3" spans="1:21" x14ac:dyDescent="0.3">
      <c r="A3" t="s">
        <v>543</v>
      </c>
      <c r="C3" t="s">
        <v>544</v>
      </c>
    </row>
    <row r="5" spans="1:21" x14ac:dyDescent="0.3">
      <c r="A5" t="s">
        <v>545</v>
      </c>
      <c r="B5" t="s">
        <v>673</v>
      </c>
      <c r="C5" t="s">
        <v>982</v>
      </c>
    </row>
    <row r="6" spans="1:21" x14ac:dyDescent="0.3">
      <c r="A6" t="s">
        <v>547</v>
      </c>
      <c r="B6" t="s">
        <v>548</v>
      </c>
    </row>
    <row r="7" spans="1:21" x14ac:dyDescent="0.3">
      <c r="A7" t="s">
        <v>549</v>
      </c>
      <c r="B7" t="s">
        <v>550</v>
      </c>
    </row>
    <row r="8" spans="1:21" x14ac:dyDescent="0.3">
      <c r="A8" t="s">
        <v>551</v>
      </c>
      <c r="B8" t="s">
        <v>552</v>
      </c>
    </row>
    <row r="9" spans="1:21" x14ac:dyDescent="0.3">
      <c r="A9" t="s">
        <v>553</v>
      </c>
      <c r="B9" t="s">
        <v>554</v>
      </c>
    </row>
    <row r="10" spans="1:21" x14ac:dyDescent="0.3">
      <c r="A10" t="s">
        <v>555</v>
      </c>
      <c r="B10" t="s">
        <v>556</v>
      </c>
    </row>
    <row r="11" spans="1:21" x14ac:dyDescent="0.3">
      <c r="A11" t="s">
        <v>557</v>
      </c>
      <c r="B11" t="s">
        <v>983</v>
      </c>
    </row>
    <row r="13" spans="1:21" x14ac:dyDescent="0.3">
      <c r="A13" t="s">
        <v>1653</v>
      </c>
      <c r="D13" t="s">
        <v>1654</v>
      </c>
      <c r="E13" t="s">
        <v>1844</v>
      </c>
    </row>
    <row r="15" spans="1:21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s="183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  <c r="R15" t="s">
        <v>1656</v>
      </c>
      <c r="S15" t="s">
        <v>1788</v>
      </c>
      <c r="T15" t="s">
        <v>1657</v>
      </c>
      <c r="U15" t="s">
        <v>1789</v>
      </c>
    </row>
    <row r="16" spans="1:21" x14ac:dyDescent="0.3">
      <c r="A16" s="76">
        <v>45474</v>
      </c>
      <c r="B16" t="s">
        <v>1659</v>
      </c>
      <c r="C16" t="s">
        <v>1660</v>
      </c>
      <c r="D16" t="s">
        <v>1017</v>
      </c>
      <c r="E16" t="s">
        <v>586</v>
      </c>
      <c r="F16" t="s">
        <v>587</v>
      </c>
      <c r="G16" s="183">
        <v>1.38</v>
      </c>
      <c r="O16">
        <v>1845</v>
      </c>
      <c r="R16" t="s">
        <v>587</v>
      </c>
      <c r="S16" t="s">
        <v>1790</v>
      </c>
      <c r="T16" t="s">
        <v>587</v>
      </c>
      <c r="U16" t="s">
        <v>587</v>
      </c>
    </row>
    <row r="17" spans="1:21" x14ac:dyDescent="0.3">
      <c r="A17" s="76">
        <v>45474</v>
      </c>
      <c r="B17" t="s">
        <v>1662</v>
      </c>
      <c r="C17" t="s">
        <v>1663</v>
      </c>
      <c r="D17" t="s">
        <v>1017</v>
      </c>
      <c r="E17" t="s">
        <v>586</v>
      </c>
      <c r="F17" t="s">
        <v>587</v>
      </c>
      <c r="G17" s="183">
        <v>0.52</v>
      </c>
      <c r="O17">
        <v>1845</v>
      </c>
      <c r="R17" t="s">
        <v>587</v>
      </c>
      <c r="S17" t="s">
        <v>1790</v>
      </c>
      <c r="T17" t="s">
        <v>587</v>
      </c>
      <c r="U17" t="s">
        <v>587</v>
      </c>
    </row>
    <row r="18" spans="1:21" x14ac:dyDescent="0.3">
      <c r="A18" s="76">
        <v>45474</v>
      </c>
      <c r="B18" t="s">
        <v>1665</v>
      </c>
      <c r="C18" t="s">
        <v>1666</v>
      </c>
      <c r="D18" t="s">
        <v>1017</v>
      </c>
      <c r="E18" t="s">
        <v>586</v>
      </c>
      <c r="F18" t="s">
        <v>587</v>
      </c>
      <c r="G18" s="183">
        <v>2.31</v>
      </c>
      <c r="O18">
        <v>1847</v>
      </c>
      <c r="R18" t="s">
        <v>587</v>
      </c>
      <c r="S18" t="s">
        <v>1790</v>
      </c>
      <c r="T18" t="s">
        <v>587</v>
      </c>
      <c r="U18" t="s">
        <v>587</v>
      </c>
    </row>
    <row r="19" spans="1:21" x14ac:dyDescent="0.3">
      <c r="A19" s="76">
        <v>45474</v>
      </c>
      <c r="B19" t="s">
        <v>1665</v>
      </c>
      <c r="C19" t="s">
        <v>1668</v>
      </c>
      <c r="D19" t="s">
        <v>1017</v>
      </c>
      <c r="E19" t="s">
        <v>586</v>
      </c>
      <c r="F19" t="s">
        <v>587</v>
      </c>
      <c r="G19" s="183">
        <v>71.98</v>
      </c>
      <c r="O19">
        <v>1847</v>
      </c>
      <c r="R19" t="s">
        <v>587</v>
      </c>
      <c r="S19" t="s">
        <v>1790</v>
      </c>
      <c r="T19" t="s">
        <v>587</v>
      </c>
      <c r="U19" t="s">
        <v>587</v>
      </c>
    </row>
    <row r="20" spans="1:21" x14ac:dyDescent="0.3">
      <c r="A20" s="76">
        <v>45474</v>
      </c>
      <c r="B20" t="s">
        <v>1670</v>
      </c>
      <c r="C20" t="s">
        <v>1671</v>
      </c>
      <c r="D20" t="s">
        <v>1017</v>
      </c>
      <c r="E20" t="s">
        <v>586</v>
      </c>
      <c r="F20" t="s">
        <v>587</v>
      </c>
      <c r="G20" s="183">
        <v>23.29</v>
      </c>
      <c r="O20">
        <v>1847</v>
      </c>
      <c r="R20" t="s">
        <v>587</v>
      </c>
      <c r="S20" t="s">
        <v>1790</v>
      </c>
      <c r="T20" t="s">
        <v>587</v>
      </c>
      <c r="U20" t="s">
        <v>587</v>
      </c>
    </row>
    <row r="21" spans="1:21" x14ac:dyDescent="0.3">
      <c r="A21" s="76">
        <v>45505</v>
      </c>
      <c r="B21" t="s">
        <v>1677</v>
      </c>
      <c r="C21" t="s">
        <v>1678</v>
      </c>
      <c r="D21" t="s">
        <v>1017</v>
      </c>
      <c r="E21" t="s">
        <v>586</v>
      </c>
      <c r="F21" t="s">
        <v>587</v>
      </c>
      <c r="G21" s="183">
        <v>2.4700000000000002</v>
      </c>
      <c r="O21">
        <v>1863</v>
      </c>
      <c r="R21" t="s">
        <v>587</v>
      </c>
      <c r="S21" t="s">
        <v>1790</v>
      </c>
      <c r="T21" t="s">
        <v>587</v>
      </c>
      <c r="U21" t="s">
        <v>587</v>
      </c>
    </row>
    <row r="22" spans="1:21" x14ac:dyDescent="0.3">
      <c r="A22" s="76">
        <v>45505</v>
      </c>
      <c r="B22" t="s">
        <v>1680</v>
      </c>
      <c r="C22" t="s">
        <v>1681</v>
      </c>
      <c r="D22" t="s">
        <v>1017</v>
      </c>
      <c r="E22" t="s">
        <v>586</v>
      </c>
      <c r="F22" t="s">
        <v>587</v>
      </c>
      <c r="G22" s="183">
        <v>2.0699999999999998</v>
      </c>
      <c r="O22">
        <v>1867</v>
      </c>
      <c r="R22" t="s">
        <v>587</v>
      </c>
      <c r="S22" t="s">
        <v>1790</v>
      </c>
      <c r="T22" t="s">
        <v>587</v>
      </c>
      <c r="U22" t="s">
        <v>587</v>
      </c>
    </row>
    <row r="23" spans="1:21" x14ac:dyDescent="0.3">
      <c r="A23" s="76">
        <v>45505</v>
      </c>
      <c r="B23" t="s">
        <v>1683</v>
      </c>
      <c r="C23" t="s">
        <v>1684</v>
      </c>
      <c r="D23" t="s">
        <v>1017</v>
      </c>
      <c r="E23" t="s">
        <v>586</v>
      </c>
      <c r="F23" t="s">
        <v>587</v>
      </c>
      <c r="G23" s="183">
        <v>0.55000000000000004</v>
      </c>
      <c r="O23">
        <v>1867</v>
      </c>
      <c r="R23" t="s">
        <v>587</v>
      </c>
      <c r="S23" t="s">
        <v>1790</v>
      </c>
      <c r="T23" t="s">
        <v>587</v>
      </c>
      <c r="U23" t="s">
        <v>587</v>
      </c>
    </row>
    <row r="24" spans="1:21" x14ac:dyDescent="0.3">
      <c r="A24" s="76">
        <v>45505</v>
      </c>
      <c r="B24" t="s">
        <v>1686</v>
      </c>
      <c r="C24" t="s">
        <v>1687</v>
      </c>
      <c r="D24" t="s">
        <v>1135</v>
      </c>
      <c r="E24" t="s">
        <v>586</v>
      </c>
      <c r="F24" t="s">
        <v>1695</v>
      </c>
      <c r="G24" s="183">
        <v>17.05</v>
      </c>
      <c r="O24">
        <v>1888</v>
      </c>
      <c r="R24" t="s">
        <v>587</v>
      </c>
      <c r="S24" t="s">
        <v>1790</v>
      </c>
      <c r="T24" t="s">
        <v>587</v>
      </c>
      <c r="U24" t="s">
        <v>587</v>
      </c>
    </row>
    <row r="25" spans="1:21" x14ac:dyDescent="0.3">
      <c r="A25" s="76">
        <v>45505</v>
      </c>
      <c r="B25" t="s">
        <v>1689</v>
      </c>
      <c r="C25" t="s">
        <v>1690</v>
      </c>
      <c r="D25" t="s">
        <v>1017</v>
      </c>
      <c r="E25" t="s">
        <v>586</v>
      </c>
      <c r="F25" t="s">
        <v>587</v>
      </c>
      <c r="G25" s="183">
        <v>0.86</v>
      </c>
      <c r="O25">
        <v>1878</v>
      </c>
      <c r="R25" t="s">
        <v>587</v>
      </c>
      <c r="S25" t="s">
        <v>1790</v>
      </c>
      <c r="T25" t="s">
        <v>587</v>
      </c>
      <c r="U25" t="s">
        <v>587</v>
      </c>
    </row>
    <row r="26" spans="1:21" x14ac:dyDescent="0.3">
      <c r="A26" s="76">
        <v>45536</v>
      </c>
      <c r="B26" t="s">
        <v>1696</v>
      </c>
      <c r="C26" t="s">
        <v>1697</v>
      </c>
      <c r="D26" t="s">
        <v>1017</v>
      </c>
      <c r="E26" t="s">
        <v>586</v>
      </c>
      <c r="F26" t="s">
        <v>1698</v>
      </c>
      <c r="G26" s="183">
        <v>0.89</v>
      </c>
      <c r="O26">
        <v>1907</v>
      </c>
      <c r="R26" t="s">
        <v>587</v>
      </c>
      <c r="S26" t="s">
        <v>1790</v>
      </c>
      <c r="T26" t="s">
        <v>587</v>
      </c>
      <c r="U26" t="s">
        <v>587</v>
      </c>
    </row>
    <row r="27" spans="1:21" x14ac:dyDescent="0.3">
      <c r="A27" s="76">
        <v>45536</v>
      </c>
      <c r="B27" t="s">
        <v>1699</v>
      </c>
      <c r="C27" t="s">
        <v>1700</v>
      </c>
      <c r="D27" t="s">
        <v>1017</v>
      </c>
      <c r="E27" t="s">
        <v>586</v>
      </c>
      <c r="F27" t="s">
        <v>587</v>
      </c>
      <c r="G27" s="183">
        <v>0.68</v>
      </c>
      <c r="O27">
        <v>1907</v>
      </c>
      <c r="R27" t="s">
        <v>587</v>
      </c>
      <c r="S27" t="s">
        <v>1790</v>
      </c>
      <c r="T27" t="s">
        <v>587</v>
      </c>
      <c r="U27" t="s">
        <v>587</v>
      </c>
    </row>
    <row r="28" spans="1:21" x14ac:dyDescent="0.3">
      <c r="A28" s="76">
        <v>45536</v>
      </c>
      <c r="B28" t="s">
        <v>1701</v>
      </c>
      <c r="C28" t="s">
        <v>1702</v>
      </c>
      <c r="D28" t="s">
        <v>1017</v>
      </c>
      <c r="E28" t="s">
        <v>586</v>
      </c>
      <c r="F28" t="s">
        <v>1713</v>
      </c>
      <c r="G28" s="183">
        <v>0.53</v>
      </c>
      <c r="O28">
        <v>1913</v>
      </c>
      <c r="R28" t="s">
        <v>587</v>
      </c>
      <c r="S28" t="s">
        <v>1790</v>
      </c>
      <c r="T28" t="s">
        <v>587</v>
      </c>
      <c r="U28" t="s">
        <v>587</v>
      </c>
    </row>
    <row r="29" spans="1:21" x14ac:dyDescent="0.3">
      <c r="A29" s="76">
        <v>45536</v>
      </c>
      <c r="B29" t="s">
        <v>1703</v>
      </c>
      <c r="C29" t="s">
        <v>1704</v>
      </c>
      <c r="D29" t="s">
        <v>1017</v>
      </c>
      <c r="E29" t="s">
        <v>586</v>
      </c>
      <c r="F29" t="s">
        <v>1715</v>
      </c>
      <c r="G29" s="183">
        <v>0.22</v>
      </c>
      <c r="O29">
        <v>1913</v>
      </c>
      <c r="R29" t="s">
        <v>587</v>
      </c>
      <c r="S29" t="s">
        <v>1790</v>
      </c>
      <c r="T29" t="s">
        <v>587</v>
      </c>
      <c r="U29" t="s">
        <v>587</v>
      </c>
    </row>
    <row r="30" spans="1:21" x14ac:dyDescent="0.3">
      <c r="A30" s="76">
        <v>45536</v>
      </c>
      <c r="B30" t="s">
        <v>1705</v>
      </c>
      <c r="C30" t="s">
        <v>1706</v>
      </c>
      <c r="D30" t="s">
        <v>1707</v>
      </c>
      <c r="E30" t="s">
        <v>581</v>
      </c>
      <c r="F30" t="s">
        <v>1706</v>
      </c>
      <c r="G30" s="183">
        <v>-0.89</v>
      </c>
      <c r="M30" t="s">
        <v>582</v>
      </c>
      <c r="O30">
        <v>2097</v>
      </c>
      <c r="R30" t="s">
        <v>587</v>
      </c>
      <c r="S30" t="s">
        <v>581</v>
      </c>
      <c r="T30" t="s">
        <v>587</v>
      </c>
      <c r="U30" t="s">
        <v>587</v>
      </c>
    </row>
    <row r="31" spans="1:21" x14ac:dyDescent="0.3">
      <c r="A31" s="76">
        <v>45566</v>
      </c>
      <c r="B31" t="s">
        <v>1705</v>
      </c>
      <c r="C31" t="s">
        <v>1717</v>
      </c>
      <c r="D31" t="s">
        <v>1025</v>
      </c>
      <c r="E31" t="s">
        <v>586</v>
      </c>
      <c r="F31" t="s">
        <v>587</v>
      </c>
      <c r="G31" s="183">
        <v>367847.91</v>
      </c>
      <c r="O31">
        <v>1933</v>
      </c>
      <c r="R31" t="s">
        <v>587</v>
      </c>
      <c r="S31" t="s">
        <v>1790</v>
      </c>
      <c r="T31" t="s">
        <v>587</v>
      </c>
      <c r="U31" t="s">
        <v>587</v>
      </c>
    </row>
    <row r="32" spans="1:21" x14ac:dyDescent="0.3">
      <c r="A32" s="76">
        <v>45566</v>
      </c>
      <c r="B32" t="s">
        <v>1719</v>
      </c>
      <c r="C32" t="s">
        <v>1720</v>
      </c>
      <c r="D32" t="s">
        <v>1017</v>
      </c>
      <c r="E32" t="s">
        <v>586</v>
      </c>
      <c r="F32" t="s">
        <v>1721</v>
      </c>
      <c r="G32" s="183">
        <v>0.8</v>
      </c>
      <c r="O32">
        <v>1927</v>
      </c>
      <c r="R32" t="s">
        <v>587</v>
      </c>
      <c r="S32" t="s">
        <v>1790</v>
      </c>
      <c r="T32" t="s">
        <v>587</v>
      </c>
      <c r="U32" t="s">
        <v>587</v>
      </c>
    </row>
    <row r="33" spans="1:22" x14ac:dyDescent="0.3">
      <c r="A33" s="76">
        <v>45566</v>
      </c>
      <c r="B33" t="s">
        <v>1722</v>
      </c>
      <c r="C33" t="s">
        <v>1723</v>
      </c>
      <c r="D33" t="s">
        <v>1017</v>
      </c>
      <c r="E33" t="s">
        <v>586</v>
      </c>
      <c r="F33" t="s">
        <v>587</v>
      </c>
      <c r="G33" s="183">
        <v>1.65</v>
      </c>
      <c r="O33">
        <v>1933</v>
      </c>
      <c r="R33" t="s">
        <v>587</v>
      </c>
      <c r="S33" t="s">
        <v>1790</v>
      </c>
      <c r="T33" t="s">
        <v>587</v>
      </c>
      <c r="U33" t="s">
        <v>587</v>
      </c>
    </row>
    <row r="34" spans="1:22" x14ac:dyDescent="0.3">
      <c r="A34" s="76">
        <v>45566</v>
      </c>
      <c r="B34" t="s">
        <v>1725</v>
      </c>
      <c r="C34" t="s">
        <v>1726</v>
      </c>
      <c r="D34" t="s">
        <v>1017</v>
      </c>
      <c r="E34" t="s">
        <v>586</v>
      </c>
      <c r="F34" t="s">
        <v>587</v>
      </c>
      <c r="G34" s="183">
        <v>0.52</v>
      </c>
      <c r="O34">
        <v>1933</v>
      </c>
      <c r="R34" t="s">
        <v>587</v>
      </c>
      <c r="S34" t="s">
        <v>1790</v>
      </c>
      <c r="T34" t="s">
        <v>587</v>
      </c>
      <c r="U34" t="s">
        <v>587</v>
      </c>
    </row>
    <row r="35" spans="1:22" x14ac:dyDescent="0.3">
      <c r="A35" s="76">
        <v>45566</v>
      </c>
      <c r="B35" t="s">
        <v>1727</v>
      </c>
      <c r="C35" t="s">
        <v>1728</v>
      </c>
      <c r="D35" t="s">
        <v>1729</v>
      </c>
      <c r="E35" t="s">
        <v>581</v>
      </c>
      <c r="F35" t="s">
        <v>1728</v>
      </c>
      <c r="G35" s="183">
        <v>-1.55</v>
      </c>
      <c r="M35" t="s">
        <v>582</v>
      </c>
      <c r="O35">
        <v>2124</v>
      </c>
      <c r="R35" t="s">
        <v>587</v>
      </c>
      <c r="S35" t="s">
        <v>581</v>
      </c>
      <c r="T35" t="s">
        <v>587</v>
      </c>
      <c r="U35" t="s">
        <v>587</v>
      </c>
    </row>
    <row r="36" spans="1:22" x14ac:dyDescent="0.3">
      <c r="A36" s="76">
        <v>45597</v>
      </c>
      <c r="B36" t="s">
        <v>1755</v>
      </c>
      <c r="C36" t="s">
        <v>1756</v>
      </c>
      <c r="D36" t="s">
        <v>1017</v>
      </c>
      <c r="E36" t="s">
        <v>586</v>
      </c>
      <c r="F36" t="s">
        <v>587</v>
      </c>
      <c r="G36" s="183">
        <v>1.51</v>
      </c>
      <c r="O36">
        <v>1963</v>
      </c>
      <c r="R36" t="s">
        <v>587</v>
      </c>
      <c r="S36" t="s">
        <v>1790</v>
      </c>
      <c r="T36" t="s">
        <v>587</v>
      </c>
      <c r="U36" t="s">
        <v>587</v>
      </c>
    </row>
    <row r="37" spans="1:22" x14ac:dyDescent="0.3">
      <c r="A37" s="76">
        <v>45597</v>
      </c>
      <c r="B37" t="s">
        <v>1758</v>
      </c>
      <c r="C37" t="s">
        <v>1759</v>
      </c>
      <c r="D37" t="s">
        <v>1017</v>
      </c>
      <c r="E37" t="s">
        <v>586</v>
      </c>
      <c r="F37" t="s">
        <v>587</v>
      </c>
      <c r="G37" s="183">
        <v>1.44</v>
      </c>
      <c r="O37">
        <v>1967</v>
      </c>
      <c r="R37" t="s">
        <v>587</v>
      </c>
      <c r="S37" t="s">
        <v>1790</v>
      </c>
      <c r="T37" t="s">
        <v>587</v>
      </c>
      <c r="U37" t="s">
        <v>587</v>
      </c>
    </row>
    <row r="38" spans="1:22" x14ac:dyDescent="0.3">
      <c r="A38" s="76">
        <v>45597</v>
      </c>
      <c r="B38" t="s">
        <v>1761</v>
      </c>
      <c r="C38" t="s">
        <v>1762</v>
      </c>
      <c r="D38" t="s">
        <v>1017</v>
      </c>
      <c r="E38" t="s">
        <v>586</v>
      </c>
      <c r="F38" t="s">
        <v>587</v>
      </c>
      <c r="G38" s="183">
        <v>0.48</v>
      </c>
      <c r="O38">
        <v>1967</v>
      </c>
      <c r="R38" t="s">
        <v>587</v>
      </c>
      <c r="S38" t="s">
        <v>1790</v>
      </c>
      <c r="T38" t="s">
        <v>587</v>
      </c>
      <c r="U38" t="s">
        <v>587</v>
      </c>
    </row>
    <row r="39" spans="1:22" x14ac:dyDescent="0.3">
      <c r="A39" s="76">
        <v>45627</v>
      </c>
      <c r="B39" t="s">
        <v>1766</v>
      </c>
      <c r="C39" t="s">
        <v>1767</v>
      </c>
      <c r="D39" t="s">
        <v>614</v>
      </c>
      <c r="E39" t="s">
        <v>586</v>
      </c>
      <c r="F39" t="s">
        <v>587</v>
      </c>
      <c r="G39" s="183">
        <v>777839.55</v>
      </c>
      <c r="O39">
        <v>1976</v>
      </c>
      <c r="R39" t="s">
        <v>587</v>
      </c>
      <c r="S39" t="s">
        <v>1790</v>
      </c>
      <c r="T39" t="s">
        <v>587</v>
      </c>
      <c r="U39" t="s">
        <v>587</v>
      </c>
    </row>
    <row r="40" spans="1:22" x14ac:dyDescent="0.3">
      <c r="A40" s="76">
        <v>45627</v>
      </c>
      <c r="B40" t="s">
        <v>1768</v>
      </c>
      <c r="C40" t="s">
        <v>1769</v>
      </c>
      <c r="D40" t="s">
        <v>1135</v>
      </c>
      <c r="E40" t="s">
        <v>586</v>
      </c>
      <c r="F40" t="s">
        <v>1770</v>
      </c>
      <c r="G40" s="183">
        <v>11.82</v>
      </c>
      <c r="O40">
        <v>1976</v>
      </c>
      <c r="R40" t="s">
        <v>587</v>
      </c>
      <c r="S40" t="s">
        <v>1790</v>
      </c>
      <c r="T40" t="s">
        <v>587</v>
      </c>
      <c r="U40" t="s">
        <v>587</v>
      </c>
    </row>
    <row r="41" spans="1:22" x14ac:dyDescent="0.3">
      <c r="A41" s="76">
        <v>45658</v>
      </c>
      <c r="B41" t="s">
        <v>1774</v>
      </c>
      <c r="C41" t="s">
        <v>1775</v>
      </c>
      <c r="E41" t="s">
        <v>1017</v>
      </c>
      <c r="F41" t="s">
        <v>586</v>
      </c>
      <c r="G41" s="183" t="s">
        <v>1777</v>
      </c>
      <c r="H41" t="s">
        <v>1796</v>
      </c>
      <c r="P41">
        <v>1994</v>
      </c>
      <c r="S41" t="s">
        <v>587</v>
      </c>
      <c r="T41" t="s">
        <v>1790</v>
      </c>
      <c r="U41" t="s">
        <v>587</v>
      </c>
      <c r="V41" t="s">
        <v>587</v>
      </c>
    </row>
    <row r="42" spans="1:22" x14ac:dyDescent="0.3">
      <c r="A42" s="76">
        <v>45658</v>
      </c>
      <c r="B42" t="s">
        <v>1774</v>
      </c>
      <c r="C42" t="s">
        <v>1778</v>
      </c>
      <c r="D42" t="s">
        <v>1095</v>
      </c>
      <c r="E42" t="s">
        <v>586</v>
      </c>
      <c r="F42" t="s">
        <v>587</v>
      </c>
      <c r="G42" s="183">
        <v>0.25</v>
      </c>
      <c r="O42">
        <v>1994</v>
      </c>
      <c r="R42" t="s">
        <v>587</v>
      </c>
      <c r="S42" t="s">
        <v>1790</v>
      </c>
      <c r="T42" t="s">
        <v>587</v>
      </c>
      <c r="U42" t="s">
        <v>587</v>
      </c>
    </row>
    <row r="43" spans="1:22" x14ac:dyDescent="0.3">
      <c r="A43" s="76">
        <v>45658</v>
      </c>
      <c r="B43" t="s">
        <v>1779</v>
      </c>
      <c r="C43" t="s">
        <v>1780</v>
      </c>
      <c r="D43" t="s">
        <v>1781</v>
      </c>
      <c r="E43" t="s">
        <v>586</v>
      </c>
      <c r="F43" t="s">
        <v>587</v>
      </c>
      <c r="G43" s="183">
        <v>1417.28</v>
      </c>
      <c r="O43">
        <v>1993</v>
      </c>
      <c r="R43" t="s">
        <v>587</v>
      </c>
      <c r="S43" t="s">
        <v>1790</v>
      </c>
      <c r="T43" t="s">
        <v>587</v>
      </c>
      <c r="U43" t="s">
        <v>587</v>
      </c>
    </row>
    <row r="44" spans="1:22" x14ac:dyDescent="0.3">
      <c r="A44" s="76">
        <v>45658</v>
      </c>
      <c r="B44" t="s">
        <v>1782</v>
      </c>
      <c r="C44" t="s">
        <v>1783</v>
      </c>
      <c r="D44" t="s">
        <v>1103</v>
      </c>
      <c r="E44" t="s">
        <v>586</v>
      </c>
      <c r="F44" t="s">
        <v>587</v>
      </c>
      <c r="G44" s="183">
        <v>-0.25</v>
      </c>
      <c r="O44">
        <v>1994</v>
      </c>
      <c r="R44" t="s">
        <v>1778</v>
      </c>
      <c r="S44" t="s">
        <v>1790</v>
      </c>
      <c r="T44" t="s">
        <v>587</v>
      </c>
      <c r="U44" t="s">
        <v>587</v>
      </c>
    </row>
    <row r="45" spans="1:22" x14ac:dyDescent="0.3">
      <c r="A45" s="76">
        <v>45689</v>
      </c>
      <c r="B45" t="s">
        <v>1799</v>
      </c>
      <c r="C45" t="s">
        <v>1800</v>
      </c>
      <c r="D45" t="s">
        <v>1128</v>
      </c>
      <c r="E45" t="s">
        <v>586</v>
      </c>
      <c r="F45" t="s">
        <v>587</v>
      </c>
      <c r="G45" s="183">
        <v>680627.93</v>
      </c>
      <c r="O45">
        <v>1998</v>
      </c>
      <c r="R45" t="s">
        <v>587</v>
      </c>
      <c r="S45" t="s">
        <v>1790</v>
      </c>
      <c r="T45" t="s">
        <v>587</v>
      </c>
      <c r="U45" t="s">
        <v>587</v>
      </c>
    </row>
    <row r="46" spans="1:22" x14ac:dyDescent="0.3">
      <c r="A46" s="76">
        <v>45689</v>
      </c>
      <c r="B46" t="s">
        <v>1802</v>
      </c>
      <c r="C46" t="s">
        <v>1803</v>
      </c>
      <c r="D46" t="s">
        <v>1128</v>
      </c>
      <c r="E46" t="s">
        <v>586</v>
      </c>
      <c r="F46" t="s">
        <v>587</v>
      </c>
      <c r="G46" s="183">
        <v>955992.72</v>
      </c>
      <c r="O46">
        <v>1998</v>
      </c>
      <c r="R46" t="s">
        <v>587</v>
      </c>
      <c r="S46" t="s">
        <v>1790</v>
      </c>
      <c r="T46" t="s">
        <v>587</v>
      </c>
      <c r="U46" t="s">
        <v>587</v>
      </c>
    </row>
    <row r="47" spans="1:22" x14ac:dyDescent="0.3">
      <c r="A47" s="76">
        <v>45689</v>
      </c>
      <c r="B47" t="s">
        <v>1805</v>
      </c>
      <c r="C47" t="s">
        <v>1806</v>
      </c>
      <c r="D47" t="s">
        <v>1128</v>
      </c>
      <c r="E47" t="s">
        <v>586</v>
      </c>
      <c r="F47" t="s">
        <v>587</v>
      </c>
      <c r="G47" s="183">
        <v>611632.89</v>
      </c>
      <c r="O47">
        <v>1998</v>
      </c>
      <c r="R47" t="s">
        <v>587</v>
      </c>
      <c r="S47" t="s">
        <v>1790</v>
      </c>
      <c r="T47" t="s">
        <v>587</v>
      </c>
      <c r="U47" t="s">
        <v>587</v>
      </c>
    </row>
    <row r="48" spans="1:22" x14ac:dyDescent="0.3">
      <c r="A48" s="76">
        <v>45717</v>
      </c>
      <c r="B48" t="s">
        <v>1808</v>
      </c>
      <c r="C48" t="s">
        <v>1809</v>
      </c>
      <c r="D48" t="s">
        <v>1017</v>
      </c>
      <c r="E48" t="s">
        <v>586</v>
      </c>
      <c r="F48" t="s">
        <v>1810</v>
      </c>
      <c r="G48" s="183">
        <v>71.92</v>
      </c>
      <c r="O48">
        <v>2010</v>
      </c>
      <c r="R48" t="s">
        <v>587</v>
      </c>
      <c r="S48" t="s">
        <v>1790</v>
      </c>
      <c r="T48" t="s">
        <v>587</v>
      </c>
      <c r="U48" t="s">
        <v>587</v>
      </c>
    </row>
    <row r="49" spans="1:21" x14ac:dyDescent="0.3">
      <c r="A49" s="76">
        <v>45717</v>
      </c>
      <c r="B49" t="s">
        <v>1812</v>
      </c>
      <c r="C49" t="s">
        <v>1813</v>
      </c>
      <c r="D49" t="s">
        <v>1017</v>
      </c>
      <c r="E49" t="s">
        <v>586</v>
      </c>
      <c r="F49" t="s">
        <v>1810</v>
      </c>
      <c r="G49" s="183">
        <v>52.28</v>
      </c>
      <c r="O49">
        <v>2010</v>
      </c>
      <c r="R49" t="s">
        <v>587</v>
      </c>
      <c r="S49" t="s">
        <v>1790</v>
      </c>
      <c r="T49" t="s">
        <v>587</v>
      </c>
      <c r="U49" t="s">
        <v>587</v>
      </c>
    </row>
    <row r="50" spans="1:21" x14ac:dyDescent="0.3">
      <c r="A50" s="76">
        <v>45717</v>
      </c>
      <c r="B50" t="s">
        <v>1815</v>
      </c>
      <c r="C50" t="s">
        <v>1816</v>
      </c>
      <c r="D50" t="s">
        <v>1017</v>
      </c>
      <c r="E50" t="s">
        <v>586</v>
      </c>
      <c r="F50" t="s">
        <v>1810</v>
      </c>
      <c r="G50" s="183">
        <v>61.98</v>
      </c>
      <c r="O50">
        <v>2010</v>
      </c>
      <c r="R50" t="s">
        <v>587</v>
      </c>
      <c r="S50" t="s">
        <v>1790</v>
      </c>
      <c r="T50" t="s">
        <v>587</v>
      </c>
      <c r="U50" t="s">
        <v>587</v>
      </c>
    </row>
    <row r="51" spans="1:21" x14ac:dyDescent="0.3">
      <c r="A51" s="76">
        <v>45717</v>
      </c>
      <c r="B51" t="s">
        <v>1818</v>
      </c>
      <c r="C51" t="s">
        <v>1819</v>
      </c>
      <c r="D51" t="s">
        <v>1017</v>
      </c>
      <c r="E51" t="s">
        <v>586</v>
      </c>
      <c r="F51" t="s">
        <v>1810</v>
      </c>
      <c r="G51" s="183">
        <v>77.16</v>
      </c>
      <c r="O51">
        <v>2010</v>
      </c>
      <c r="R51" t="s">
        <v>587</v>
      </c>
      <c r="S51" t="s">
        <v>1790</v>
      </c>
      <c r="T51" t="s">
        <v>587</v>
      </c>
      <c r="U51" t="s">
        <v>587</v>
      </c>
    </row>
    <row r="52" spans="1:21" x14ac:dyDescent="0.3">
      <c r="A52" s="76">
        <v>45717</v>
      </c>
      <c r="B52" t="s">
        <v>1818</v>
      </c>
      <c r="C52" t="s">
        <v>1821</v>
      </c>
      <c r="D52" t="s">
        <v>1017</v>
      </c>
      <c r="E52" t="s">
        <v>586</v>
      </c>
      <c r="F52" t="s">
        <v>1810</v>
      </c>
      <c r="G52" s="183">
        <v>30.65</v>
      </c>
      <c r="O52">
        <v>2010</v>
      </c>
      <c r="R52" t="s">
        <v>587</v>
      </c>
      <c r="S52" t="s">
        <v>1790</v>
      </c>
      <c r="T52" t="s">
        <v>587</v>
      </c>
      <c r="U52" t="s">
        <v>587</v>
      </c>
    </row>
    <row r="53" spans="1:21" x14ac:dyDescent="0.3">
      <c r="A53" s="76">
        <v>45717</v>
      </c>
      <c r="B53" t="s">
        <v>1818</v>
      </c>
      <c r="C53" t="s">
        <v>1823</v>
      </c>
      <c r="D53" t="s">
        <v>1017</v>
      </c>
      <c r="E53" t="s">
        <v>586</v>
      </c>
      <c r="F53" t="s">
        <v>1810</v>
      </c>
      <c r="G53" s="183">
        <v>39.909999999999997</v>
      </c>
      <c r="O53">
        <v>2010</v>
      </c>
      <c r="R53" t="s">
        <v>587</v>
      </c>
      <c r="S53" t="s">
        <v>1790</v>
      </c>
      <c r="T53" t="s">
        <v>587</v>
      </c>
      <c r="U53" t="s">
        <v>587</v>
      </c>
    </row>
    <row r="54" spans="1:21" x14ac:dyDescent="0.3">
      <c r="A54" s="76">
        <v>45717</v>
      </c>
      <c r="B54" t="s">
        <v>1818</v>
      </c>
      <c r="C54" t="s">
        <v>1825</v>
      </c>
      <c r="D54" t="s">
        <v>1017</v>
      </c>
      <c r="E54" t="s">
        <v>586</v>
      </c>
      <c r="F54" t="s">
        <v>1810</v>
      </c>
      <c r="G54" s="183">
        <v>79.47</v>
      </c>
      <c r="O54">
        <v>2010</v>
      </c>
      <c r="R54" t="s">
        <v>587</v>
      </c>
      <c r="S54" t="s">
        <v>1790</v>
      </c>
      <c r="T54" t="s">
        <v>587</v>
      </c>
      <c r="U54" t="s">
        <v>587</v>
      </c>
    </row>
    <row r="55" spans="1:21" x14ac:dyDescent="0.3">
      <c r="A55" s="76">
        <v>45717</v>
      </c>
      <c r="B55" t="s">
        <v>1818</v>
      </c>
      <c r="C55" t="s">
        <v>1827</v>
      </c>
      <c r="D55" t="s">
        <v>1017</v>
      </c>
      <c r="E55" t="s">
        <v>586</v>
      </c>
      <c r="F55" t="s">
        <v>1810</v>
      </c>
      <c r="G55" s="183">
        <v>150.59</v>
      </c>
      <c r="O55">
        <v>2010</v>
      </c>
      <c r="R55" t="s">
        <v>587</v>
      </c>
      <c r="S55" t="s">
        <v>1790</v>
      </c>
      <c r="T55" t="s">
        <v>587</v>
      </c>
      <c r="U55" t="s">
        <v>587</v>
      </c>
    </row>
    <row r="56" spans="1:21" x14ac:dyDescent="0.3">
      <c r="A56" s="76">
        <v>45717</v>
      </c>
      <c r="B56" t="s">
        <v>1818</v>
      </c>
      <c r="C56" t="s">
        <v>1829</v>
      </c>
      <c r="D56" t="s">
        <v>1017</v>
      </c>
      <c r="E56" t="s">
        <v>586</v>
      </c>
      <c r="F56" t="s">
        <v>1810</v>
      </c>
      <c r="G56" s="183">
        <v>32.56</v>
      </c>
      <c r="O56">
        <v>2010</v>
      </c>
      <c r="R56" t="s">
        <v>587</v>
      </c>
      <c r="S56" t="s">
        <v>1790</v>
      </c>
      <c r="T56" t="s">
        <v>587</v>
      </c>
      <c r="U56" t="s">
        <v>587</v>
      </c>
    </row>
    <row r="57" spans="1:21" x14ac:dyDescent="0.3">
      <c r="A57" s="76">
        <v>45717</v>
      </c>
      <c r="B57" t="s">
        <v>1818</v>
      </c>
      <c r="C57" t="s">
        <v>1831</v>
      </c>
      <c r="D57" t="s">
        <v>1017</v>
      </c>
      <c r="E57" t="s">
        <v>586</v>
      </c>
      <c r="F57" t="s">
        <v>1810</v>
      </c>
      <c r="G57" s="183">
        <v>40.67</v>
      </c>
      <c r="O57">
        <v>2010</v>
      </c>
      <c r="R57" t="s">
        <v>587</v>
      </c>
      <c r="S57" t="s">
        <v>1790</v>
      </c>
      <c r="T57" t="s">
        <v>587</v>
      </c>
      <c r="U57" t="s">
        <v>587</v>
      </c>
    </row>
    <row r="58" spans="1:21" x14ac:dyDescent="0.3">
      <c r="A58" s="76">
        <v>45717</v>
      </c>
      <c r="B58" t="s">
        <v>1818</v>
      </c>
      <c r="C58" t="s">
        <v>1833</v>
      </c>
      <c r="D58" t="s">
        <v>1017</v>
      </c>
      <c r="E58" t="s">
        <v>586</v>
      </c>
      <c r="F58" t="s">
        <v>1810</v>
      </c>
      <c r="G58" s="183">
        <v>30.71</v>
      </c>
      <c r="O58">
        <v>2010</v>
      </c>
      <c r="R58" t="s">
        <v>587</v>
      </c>
      <c r="S58" t="s">
        <v>1790</v>
      </c>
      <c r="T58" t="s">
        <v>587</v>
      </c>
      <c r="U58" t="s">
        <v>587</v>
      </c>
    </row>
    <row r="59" spans="1:21" x14ac:dyDescent="0.3">
      <c r="A59" s="76">
        <v>45717</v>
      </c>
      <c r="B59" t="s">
        <v>1818</v>
      </c>
      <c r="C59" t="s">
        <v>1835</v>
      </c>
      <c r="D59" t="s">
        <v>1017</v>
      </c>
      <c r="E59" t="s">
        <v>586</v>
      </c>
      <c r="F59" t="s">
        <v>1810</v>
      </c>
      <c r="G59" s="183">
        <v>69.87</v>
      </c>
      <c r="O59">
        <v>2010</v>
      </c>
      <c r="R59" t="s">
        <v>587</v>
      </c>
      <c r="S59" t="s">
        <v>1790</v>
      </c>
      <c r="T59" t="s">
        <v>587</v>
      </c>
      <c r="U59" t="s">
        <v>587</v>
      </c>
    </row>
    <row r="60" spans="1:21" x14ac:dyDescent="0.3">
      <c r="A60" s="76">
        <v>45717</v>
      </c>
      <c r="B60" t="s">
        <v>1818</v>
      </c>
      <c r="C60" t="s">
        <v>1837</v>
      </c>
      <c r="D60" t="s">
        <v>1017</v>
      </c>
      <c r="E60" t="s">
        <v>586</v>
      </c>
      <c r="F60" t="s">
        <v>1810</v>
      </c>
      <c r="G60" s="183">
        <v>43.74</v>
      </c>
      <c r="O60">
        <v>2010</v>
      </c>
      <c r="R60" t="s">
        <v>587</v>
      </c>
      <c r="S60" t="s">
        <v>1790</v>
      </c>
      <c r="T60" t="s">
        <v>587</v>
      </c>
      <c r="U60" t="s">
        <v>587</v>
      </c>
    </row>
    <row r="61" spans="1:21" x14ac:dyDescent="0.3">
      <c r="A61" s="76">
        <v>45717</v>
      </c>
      <c r="B61" t="s">
        <v>1839</v>
      </c>
      <c r="C61" t="s">
        <v>1840</v>
      </c>
      <c r="D61" t="s">
        <v>1017</v>
      </c>
      <c r="E61" t="s">
        <v>586</v>
      </c>
      <c r="F61" t="s">
        <v>1810</v>
      </c>
      <c r="G61" s="183">
        <v>58.33</v>
      </c>
      <c r="O61">
        <v>2010</v>
      </c>
      <c r="R61" t="s">
        <v>587</v>
      </c>
      <c r="S61" t="s">
        <v>1790</v>
      </c>
      <c r="T61" t="s">
        <v>587</v>
      </c>
      <c r="U61" t="s">
        <v>587</v>
      </c>
    </row>
    <row r="62" spans="1:21" x14ac:dyDescent="0.3">
      <c r="A62" s="76">
        <v>45748</v>
      </c>
      <c r="B62" t="s">
        <v>1845</v>
      </c>
      <c r="C62" t="s">
        <v>1846</v>
      </c>
      <c r="D62" t="s">
        <v>1017</v>
      </c>
      <c r="E62" t="s">
        <v>586</v>
      </c>
      <c r="F62" t="s">
        <v>587</v>
      </c>
      <c r="G62" s="183">
        <v>1.75</v>
      </c>
      <c r="O62">
        <v>2032</v>
      </c>
      <c r="R62" t="s">
        <v>587</v>
      </c>
      <c r="S62" t="s">
        <v>1790</v>
      </c>
      <c r="T62" t="s">
        <v>587</v>
      </c>
      <c r="U62" t="s">
        <v>587</v>
      </c>
    </row>
    <row r="63" spans="1:21" x14ac:dyDescent="0.3">
      <c r="A63" s="76">
        <v>45748</v>
      </c>
      <c r="B63" t="s">
        <v>1847</v>
      </c>
      <c r="C63" t="s">
        <v>1848</v>
      </c>
      <c r="D63" t="s">
        <v>1017</v>
      </c>
      <c r="E63" t="s">
        <v>586</v>
      </c>
      <c r="F63" t="s">
        <v>587</v>
      </c>
      <c r="G63" s="183">
        <v>4.32</v>
      </c>
      <c r="O63">
        <v>2032</v>
      </c>
      <c r="R63" t="s">
        <v>587</v>
      </c>
      <c r="S63" t="s">
        <v>1790</v>
      </c>
      <c r="T63" t="s">
        <v>587</v>
      </c>
      <c r="U63" t="s">
        <v>587</v>
      </c>
    </row>
    <row r="64" spans="1:21" x14ac:dyDescent="0.3">
      <c r="A64" s="76">
        <v>45748</v>
      </c>
      <c r="B64" t="s">
        <v>1849</v>
      </c>
      <c r="C64" t="s">
        <v>1850</v>
      </c>
      <c r="D64" t="s">
        <v>1017</v>
      </c>
      <c r="E64" t="s">
        <v>586</v>
      </c>
      <c r="F64" t="s">
        <v>587</v>
      </c>
      <c r="G64" s="183">
        <v>38.47</v>
      </c>
      <c r="O64">
        <v>2032</v>
      </c>
      <c r="R64" t="s">
        <v>587</v>
      </c>
      <c r="S64" t="s">
        <v>1790</v>
      </c>
      <c r="T64" t="s">
        <v>587</v>
      </c>
      <c r="U64" t="s">
        <v>587</v>
      </c>
    </row>
    <row r="65" spans="1:21" x14ac:dyDescent="0.3">
      <c r="A65" s="76">
        <v>45748</v>
      </c>
      <c r="B65" t="s">
        <v>1849</v>
      </c>
      <c r="C65" t="s">
        <v>1851</v>
      </c>
      <c r="D65" t="s">
        <v>1017</v>
      </c>
      <c r="E65" t="s">
        <v>586</v>
      </c>
      <c r="F65" t="s">
        <v>587</v>
      </c>
      <c r="G65" s="183">
        <v>37.700000000000003</v>
      </c>
      <c r="O65">
        <v>2032</v>
      </c>
      <c r="R65" t="s">
        <v>587</v>
      </c>
      <c r="S65" t="s">
        <v>1790</v>
      </c>
      <c r="T65" t="s">
        <v>587</v>
      </c>
      <c r="U65" t="s">
        <v>587</v>
      </c>
    </row>
    <row r="66" spans="1:21" x14ac:dyDescent="0.3">
      <c r="A66" s="76">
        <v>45748</v>
      </c>
      <c r="B66" t="s">
        <v>1849</v>
      </c>
      <c r="C66" t="s">
        <v>1852</v>
      </c>
      <c r="D66" t="s">
        <v>1017</v>
      </c>
      <c r="E66" t="s">
        <v>586</v>
      </c>
      <c r="F66" t="s">
        <v>587</v>
      </c>
      <c r="G66" s="183">
        <v>67.19</v>
      </c>
      <c r="O66">
        <v>2032</v>
      </c>
      <c r="R66" t="s">
        <v>587</v>
      </c>
      <c r="S66" t="s">
        <v>1790</v>
      </c>
      <c r="T66" t="s">
        <v>587</v>
      </c>
      <c r="U66" t="s">
        <v>587</v>
      </c>
    </row>
    <row r="67" spans="1:21" x14ac:dyDescent="0.3">
      <c r="A67" s="76">
        <v>45748</v>
      </c>
      <c r="B67" t="s">
        <v>1853</v>
      </c>
      <c r="C67" t="s">
        <v>1854</v>
      </c>
      <c r="D67" t="s">
        <v>1128</v>
      </c>
      <c r="E67" t="s">
        <v>586</v>
      </c>
      <c r="F67" t="s">
        <v>587</v>
      </c>
      <c r="G67" s="183">
        <v>818046.9</v>
      </c>
      <c r="O67">
        <v>2031</v>
      </c>
      <c r="R67" t="s">
        <v>587</v>
      </c>
      <c r="S67" t="s">
        <v>1790</v>
      </c>
      <c r="T67" t="s">
        <v>587</v>
      </c>
      <c r="U67" t="s">
        <v>587</v>
      </c>
    </row>
    <row r="68" spans="1:21" x14ac:dyDescent="0.3">
      <c r="A68" t="s">
        <v>1855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9B98B-DB45-4D0A-966F-9CC00BFC8489}">
  <dimension ref="A1:V62"/>
  <sheetViews>
    <sheetView workbookViewId="0">
      <selection activeCell="G45" sqref="G45:G61"/>
    </sheetView>
  </sheetViews>
  <sheetFormatPr defaultRowHeight="14.4" x14ac:dyDescent="0.3"/>
  <cols>
    <col min="2" max="2" width="28" customWidth="1"/>
  </cols>
  <sheetData>
    <row r="1" spans="1:21" x14ac:dyDescent="0.3">
      <c r="A1" t="s">
        <v>542</v>
      </c>
      <c r="B1">
        <v>2025</v>
      </c>
    </row>
    <row r="3" spans="1:21" x14ac:dyDescent="0.3">
      <c r="A3" t="s">
        <v>543</v>
      </c>
      <c r="C3" t="s">
        <v>544</v>
      </c>
    </row>
    <row r="5" spans="1:21" x14ac:dyDescent="0.3">
      <c r="A5" t="s">
        <v>545</v>
      </c>
      <c r="B5" t="s">
        <v>673</v>
      </c>
      <c r="C5" t="s">
        <v>982</v>
      </c>
    </row>
    <row r="6" spans="1:21" x14ac:dyDescent="0.3">
      <c r="A6" t="s">
        <v>547</v>
      </c>
      <c r="B6" t="s">
        <v>548</v>
      </c>
    </row>
    <row r="7" spans="1:21" x14ac:dyDescent="0.3">
      <c r="A7" t="s">
        <v>549</v>
      </c>
      <c r="B7" t="s">
        <v>550</v>
      </c>
    </row>
    <row r="8" spans="1:21" x14ac:dyDescent="0.3">
      <c r="A8" t="s">
        <v>551</v>
      </c>
      <c r="B8" t="s">
        <v>552</v>
      </c>
    </row>
    <row r="9" spans="1:21" x14ac:dyDescent="0.3">
      <c r="A9" t="s">
        <v>553</v>
      </c>
      <c r="B9" t="s">
        <v>554</v>
      </c>
    </row>
    <row r="10" spans="1:21" x14ac:dyDescent="0.3">
      <c r="A10" t="s">
        <v>555</v>
      </c>
      <c r="B10" t="s">
        <v>556</v>
      </c>
    </row>
    <row r="11" spans="1:21" x14ac:dyDescent="0.3">
      <c r="A11" t="s">
        <v>557</v>
      </c>
      <c r="B11" t="s">
        <v>983</v>
      </c>
    </row>
    <row r="13" spans="1:21" x14ac:dyDescent="0.3">
      <c r="A13" t="s">
        <v>1653</v>
      </c>
      <c r="D13" t="s">
        <v>1654</v>
      </c>
      <c r="E13" t="s">
        <v>1787</v>
      </c>
    </row>
    <row r="15" spans="1:21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  <c r="R15" t="s">
        <v>1656</v>
      </c>
      <c r="S15" t="s">
        <v>1788</v>
      </c>
      <c r="T15" t="s">
        <v>1657</v>
      </c>
      <c r="U15" t="s">
        <v>1789</v>
      </c>
    </row>
    <row r="16" spans="1:21" x14ac:dyDescent="0.3">
      <c r="A16" s="76">
        <v>45474</v>
      </c>
      <c r="B16" t="s">
        <v>1659</v>
      </c>
      <c r="C16" t="s">
        <v>1660</v>
      </c>
      <c r="D16" t="s">
        <v>1017</v>
      </c>
      <c r="E16" t="s">
        <v>586</v>
      </c>
      <c r="F16" t="s">
        <v>587</v>
      </c>
      <c r="G16" t="s">
        <v>1661</v>
      </c>
      <c r="O16">
        <v>1845</v>
      </c>
      <c r="R16" t="s">
        <v>587</v>
      </c>
      <c r="S16" t="s">
        <v>1790</v>
      </c>
      <c r="T16" t="s">
        <v>587</v>
      </c>
      <c r="U16" t="s">
        <v>587</v>
      </c>
    </row>
    <row r="17" spans="1:21" x14ac:dyDescent="0.3">
      <c r="A17" s="76">
        <v>45474</v>
      </c>
      <c r="B17" t="s">
        <v>1662</v>
      </c>
      <c r="C17" t="s">
        <v>1663</v>
      </c>
      <c r="D17" t="s">
        <v>1017</v>
      </c>
      <c r="E17" t="s">
        <v>586</v>
      </c>
      <c r="F17" t="s">
        <v>587</v>
      </c>
      <c r="G17" t="s">
        <v>1664</v>
      </c>
      <c r="O17">
        <v>1845</v>
      </c>
      <c r="R17" t="s">
        <v>587</v>
      </c>
      <c r="S17" t="s">
        <v>1790</v>
      </c>
      <c r="T17" t="s">
        <v>587</v>
      </c>
      <c r="U17" t="s">
        <v>587</v>
      </c>
    </row>
    <row r="18" spans="1:21" x14ac:dyDescent="0.3">
      <c r="A18" s="76">
        <v>45474</v>
      </c>
      <c r="B18" t="s">
        <v>1665</v>
      </c>
      <c r="C18" t="s">
        <v>1666</v>
      </c>
      <c r="D18" t="s">
        <v>1017</v>
      </c>
      <c r="E18" t="s">
        <v>586</v>
      </c>
      <c r="F18" t="s">
        <v>587</v>
      </c>
      <c r="G18" t="s">
        <v>1667</v>
      </c>
      <c r="O18">
        <v>1847</v>
      </c>
      <c r="R18" t="s">
        <v>587</v>
      </c>
      <c r="S18" t="s">
        <v>1790</v>
      </c>
      <c r="T18" t="s">
        <v>587</v>
      </c>
      <c r="U18" t="s">
        <v>587</v>
      </c>
    </row>
    <row r="19" spans="1:21" x14ac:dyDescent="0.3">
      <c r="A19" s="76">
        <v>45474</v>
      </c>
      <c r="B19" t="s">
        <v>1665</v>
      </c>
      <c r="C19" t="s">
        <v>1668</v>
      </c>
      <c r="D19" t="s">
        <v>1017</v>
      </c>
      <c r="E19" t="s">
        <v>586</v>
      </c>
      <c r="F19" t="s">
        <v>587</v>
      </c>
      <c r="G19" t="s">
        <v>1669</v>
      </c>
      <c r="O19">
        <v>1847</v>
      </c>
      <c r="R19" t="s">
        <v>587</v>
      </c>
      <c r="S19" t="s">
        <v>1790</v>
      </c>
      <c r="T19" t="s">
        <v>587</v>
      </c>
      <c r="U19" t="s">
        <v>587</v>
      </c>
    </row>
    <row r="20" spans="1:21" x14ac:dyDescent="0.3">
      <c r="A20" s="76">
        <v>45474</v>
      </c>
      <c r="B20" t="s">
        <v>1670</v>
      </c>
      <c r="C20" t="s">
        <v>1671</v>
      </c>
      <c r="D20" t="s">
        <v>1017</v>
      </c>
      <c r="E20" t="s">
        <v>586</v>
      </c>
      <c r="F20" t="s">
        <v>587</v>
      </c>
      <c r="G20" t="s">
        <v>1672</v>
      </c>
      <c r="O20">
        <v>1847</v>
      </c>
      <c r="R20" t="s">
        <v>587</v>
      </c>
      <c r="S20" t="s">
        <v>1790</v>
      </c>
      <c r="T20" t="s">
        <v>587</v>
      </c>
      <c r="U20" t="s">
        <v>587</v>
      </c>
    </row>
    <row r="21" spans="1:21" x14ac:dyDescent="0.3">
      <c r="A21" s="76">
        <v>45505</v>
      </c>
      <c r="B21" t="s">
        <v>1677</v>
      </c>
      <c r="C21" t="s">
        <v>1678</v>
      </c>
      <c r="D21" t="s">
        <v>1017</v>
      </c>
      <c r="E21" t="s">
        <v>586</v>
      </c>
      <c r="F21" t="s">
        <v>587</v>
      </c>
      <c r="G21" t="s">
        <v>1679</v>
      </c>
      <c r="O21">
        <v>1863</v>
      </c>
      <c r="R21" t="s">
        <v>587</v>
      </c>
      <c r="S21" t="s">
        <v>1790</v>
      </c>
      <c r="T21" t="s">
        <v>587</v>
      </c>
      <c r="U21" t="s">
        <v>587</v>
      </c>
    </row>
    <row r="22" spans="1:21" x14ac:dyDescent="0.3">
      <c r="A22" s="76">
        <v>45505</v>
      </c>
      <c r="B22" t="s">
        <v>1680</v>
      </c>
      <c r="C22" t="s">
        <v>1681</v>
      </c>
      <c r="D22" t="s">
        <v>1017</v>
      </c>
      <c r="E22" t="s">
        <v>586</v>
      </c>
      <c r="F22" t="s">
        <v>587</v>
      </c>
      <c r="G22" t="s">
        <v>1682</v>
      </c>
      <c r="O22">
        <v>1867</v>
      </c>
      <c r="R22" t="s">
        <v>587</v>
      </c>
      <c r="S22" t="s">
        <v>1790</v>
      </c>
      <c r="T22" t="s">
        <v>587</v>
      </c>
      <c r="U22" t="s">
        <v>587</v>
      </c>
    </row>
    <row r="23" spans="1:21" x14ac:dyDescent="0.3">
      <c r="A23" s="76">
        <v>45505</v>
      </c>
      <c r="B23" t="s">
        <v>1683</v>
      </c>
      <c r="C23" t="s">
        <v>1684</v>
      </c>
      <c r="D23" t="s">
        <v>1017</v>
      </c>
      <c r="E23" t="s">
        <v>586</v>
      </c>
      <c r="F23" t="s">
        <v>587</v>
      </c>
      <c r="G23" t="s">
        <v>1685</v>
      </c>
      <c r="O23">
        <v>1867</v>
      </c>
      <c r="R23" t="s">
        <v>587</v>
      </c>
      <c r="S23" t="s">
        <v>1790</v>
      </c>
      <c r="T23" t="s">
        <v>587</v>
      </c>
      <c r="U23" t="s">
        <v>587</v>
      </c>
    </row>
    <row r="24" spans="1:21" x14ac:dyDescent="0.3">
      <c r="A24" s="76">
        <v>45505</v>
      </c>
      <c r="B24" t="s">
        <v>1686</v>
      </c>
      <c r="C24" t="s">
        <v>1687</v>
      </c>
      <c r="D24" t="s">
        <v>1135</v>
      </c>
      <c r="E24" t="s">
        <v>586</v>
      </c>
      <c r="F24" t="s">
        <v>1695</v>
      </c>
      <c r="G24" t="s">
        <v>1688</v>
      </c>
      <c r="O24">
        <v>1888</v>
      </c>
      <c r="R24" t="s">
        <v>587</v>
      </c>
      <c r="S24" t="s">
        <v>1790</v>
      </c>
      <c r="T24" t="s">
        <v>587</v>
      </c>
      <c r="U24" t="s">
        <v>587</v>
      </c>
    </row>
    <row r="25" spans="1:21" x14ac:dyDescent="0.3">
      <c r="A25" s="76">
        <v>45505</v>
      </c>
      <c r="B25" t="s">
        <v>1689</v>
      </c>
      <c r="C25" t="s">
        <v>1690</v>
      </c>
      <c r="D25" t="s">
        <v>1017</v>
      </c>
      <c r="E25" t="s">
        <v>586</v>
      </c>
      <c r="F25" t="s">
        <v>587</v>
      </c>
      <c r="G25" t="s">
        <v>1691</v>
      </c>
      <c r="O25">
        <v>1878</v>
      </c>
      <c r="R25" t="s">
        <v>587</v>
      </c>
      <c r="S25" t="s">
        <v>1790</v>
      </c>
      <c r="T25" t="s">
        <v>587</v>
      </c>
      <c r="U25" t="s">
        <v>587</v>
      </c>
    </row>
    <row r="26" spans="1:21" x14ac:dyDescent="0.3">
      <c r="A26" s="76">
        <v>45536</v>
      </c>
      <c r="B26" t="s">
        <v>1696</v>
      </c>
      <c r="C26" t="s">
        <v>1697</v>
      </c>
      <c r="D26" t="s">
        <v>1017</v>
      </c>
      <c r="E26" t="s">
        <v>586</v>
      </c>
      <c r="F26" t="s">
        <v>1698</v>
      </c>
      <c r="G26" t="s">
        <v>1711</v>
      </c>
      <c r="O26">
        <v>1907</v>
      </c>
      <c r="R26" t="s">
        <v>587</v>
      </c>
      <c r="S26" t="s">
        <v>1790</v>
      </c>
      <c r="T26" t="s">
        <v>587</v>
      </c>
      <c r="U26" t="s">
        <v>587</v>
      </c>
    </row>
    <row r="27" spans="1:21" x14ac:dyDescent="0.3">
      <c r="A27" s="76">
        <v>45536</v>
      </c>
      <c r="B27" t="s">
        <v>1699</v>
      </c>
      <c r="C27" t="s">
        <v>1700</v>
      </c>
      <c r="D27" t="s">
        <v>1017</v>
      </c>
      <c r="E27" t="s">
        <v>586</v>
      </c>
      <c r="F27" t="s">
        <v>587</v>
      </c>
      <c r="G27" t="s">
        <v>1712</v>
      </c>
      <c r="O27">
        <v>1907</v>
      </c>
      <c r="R27" t="s">
        <v>587</v>
      </c>
      <c r="S27" t="s">
        <v>1790</v>
      </c>
      <c r="T27" t="s">
        <v>587</v>
      </c>
      <c r="U27" t="s">
        <v>587</v>
      </c>
    </row>
    <row r="28" spans="1:21" x14ac:dyDescent="0.3">
      <c r="A28" s="76">
        <v>45536</v>
      </c>
      <c r="B28" t="s">
        <v>1701</v>
      </c>
      <c r="C28" t="s">
        <v>1702</v>
      </c>
      <c r="D28" t="s">
        <v>1017</v>
      </c>
      <c r="E28" t="s">
        <v>586</v>
      </c>
      <c r="F28" t="s">
        <v>1713</v>
      </c>
      <c r="G28" t="s">
        <v>1714</v>
      </c>
      <c r="O28">
        <v>1913</v>
      </c>
      <c r="R28" t="s">
        <v>587</v>
      </c>
      <c r="S28" t="s">
        <v>1790</v>
      </c>
      <c r="T28" t="s">
        <v>587</v>
      </c>
      <c r="U28" t="s">
        <v>587</v>
      </c>
    </row>
    <row r="29" spans="1:21" x14ac:dyDescent="0.3">
      <c r="A29" s="76">
        <v>45536</v>
      </c>
      <c r="B29" t="s">
        <v>1703</v>
      </c>
      <c r="C29" t="s">
        <v>1704</v>
      </c>
      <c r="D29" t="s">
        <v>1017</v>
      </c>
      <c r="E29" t="s">
        <v>586</v>
      </c>
      <c r="F29" t="s">
        <v>1715</v>
      </c>
      <c r="G29" t="s">
        <v>1461</v>
      </c>
      <c r="O29">
        <v>1913</v>
      </c>
      <c r="R29" t="s">
        <v>587</v>
      </c>
      <c r="S29" t="s">
        <v>1790</v>
      </c>
      <c r="T29" t="s">
        <v>587</v>
      </c>
      <c r="U29" t="s">
        <v>587</v>
      </c>
    </row>
    <row r="30" spans="1:21" x14ac:dyDescent="0.3">
      <c r="A30" s="76">
        <v>45536</v>
      </c>
      <c r="B30" t="s">
        <v>1705</v>
      </c>
      <c r="C30" t="s">
        <v>1706</v>
      </c>
      <c r="D30" t="s">
        <v>1707</v>
      </c>
      <c r="E30" t="s">
        <v>581</v>
      </c>
      <c r="F30" t="s">
        <v>1706</v>
      </c>
      <c r="G30" t="s">
        <v>1716</v>
      </c>
      <c r="M30" t="s">
        <v>582</v>
      </c>
      <c r="O30">
        <v>2097</v>
      </c>
      <c r="R30" t="s">
        <v>587</v>
      </c>
      <c r="S30" t="s">
        <v>581</v>
      </c>
      <c r="T30" t="s">
        <v>587</v>
      </c>
      <c r="U30" t="s">
        <v>587</v>
      </c>
    </row>
    <row r="31" spans="1:21" x14ac:dyDescent="0.3">
      <c r="A31" s="76">
        <v>45566</v>
      </c>
      <c r="B31" t="s">
        <v>1705</v>
      </c>
      <c r="C31" t="s">
        <v>1717</v>
      </c>
      <c r="D31" t="s">
        <v>1025</v>
      </c>
      <c r="E31" t="s">
        <v>586</v>
      </c>
      <c r="F31" t="s">
        <v>587</v>
      </c>
      <c r="G31" t="s">
        <v>1718</v>
      </c>
      <c r="O31">
        <v>1933</v>
      </c>
      <c r="R31" t="s">
        <v>587</v>
      </c>
      <c r="S31" t="s">
        <v>1790</v>
      </c>
      <c r="T31" t="s">
        <v>587</v>
      </c>
      <c r="U31" t="s">
        <v>587</v>
      </c>
    </row>
    <row r="32" spans="1:21" x14ac:dyDescent="0.3">
      <c r="A32" s="76">
        <v>45566</v>
      </c>
      <c r="B32" t="s">
        <v>1719</v>
      </c>
      <c r="C32" t="s">
        <v>1720</v>
      </c>
      <c r="D32" t="s">
        <v>1017</v>
      </c>
      <c r="E32" t="s">
        <v>586</v>
      </c>
      <c r="F32" t="s">
        <v>1721</v>
      </c>
      <c r="G32" t="s">
        <v>1463</v>
      </c>
      <c r="O32">
        <v>1927</v>
      </c>
      <c r="R32" t="s">
        <v>587</v>
      </c>
      <c r="S32" t="s">
        <v>1790</v>
      </c>
      <c r="T32" t="s">
        <v>587</v>
      </c>
      <c r="U32" t="s">
        <v>587</v>
      </c>
    </row>
    <row r="33" spans="1:22" x14ac:dyDescent="0.3">
      <c r="A33" s="76">
        <v>45566</v>
      </c>
      <c r="B33" t="s">
        <v>1722</v>
      </c>
      <c r="C33" t="s">
        <v>1723</v>
      </c>
      <c r="D33" t="s">
        <v>1017</v>
      </c>
      <c r="E33" t="s">
        <v>586</v>
      </c>
      <c r="F33" t="s">
        <v>587</v>
      </c>
      <c r="G33" t="s">
        <v>1724</v>
      </c>
      <c r="O33">
        <v>1933</v>
      </c>
      <c r="R33" t="s">
        <v>587</v>
      </c>
      <c r="S33" t="s">
        <v>1790</v>
      </c>
      <c r="T33" t="s">
        <v>587</v>
      </c>
      <c r="U33" t="s">
        <v>587</v>
      </c>
    </row>
    <row r="34" spans="1:22" x14ac:dyDescent="0.3">
      <c r="A34" s="76">
        <v>45566</v>
      </c>
      <c r="B34" t="s">
        <v>1725</v>
      </c>
      <c r="C34" t="s">
        <v>1726</v>
      </c>
      <c r="D34" t="s">
        <v>1017</v>
      </c>
      <c r="E34" t="s">
        <v>586</v>
      </c>
      <c r="F34" t="s">
        <v>587</v>
      </c>
      <c r="G34" t="s">
        <v>1664</v>
      </c>
      <c r="O34">
        <v>1933</v>
      </c>
      <c r="R34" t="s">
        <v>587</v>
      </c>
      <c r="S34" t="s">
        <v>1790</v>
      </c>
      <c r="T34" t="s">
        <v>587</v>
      </c>
      <c r="U34" t="s">
        <v>587</v>
      </c>
    </row>
    <row r="35" spans="1:22" x14ac:dyDescent="0.3">
      <c r="A35" s="76">
        <v>45566</v>
      </c>
      <c r="B35" t="s">
        <v>1727</v>
      </c>
      <c r="C35" t="s">
        <v>1728</v>
      </c>
      <c r="D35" t="s">
        <v>1729</v>
      </c>
      <c r="E35" t="s">
        <v>581</v>
      </c>
      <c r="F35" t="s">
        <v>1728</v>
      </c>
      <c r="G35" t="s">
        <v>1730</v>
      </c>
      <c r="M35" t="s">
        <v>582</v>
      </c>
      <c r="O35">
        <v>2124</v>
      </c>
      <c r="R35" t="s">
        <v>587</v>
      </c>
      <c r="S35" t="s">
        <v>581</v>
      </c>
      <c r="T35" t="s">
        <v>587</v>
      </c>
      <c r="U35" t="s">
        <v>587</v>
      </c>
    </row>
    <row r="36" spans="1:22" x14ac:dyDescent="0.3">
      <c r="A36" s="76">
        <v>45597</v>
      </c>
      <c r="B36" t="s">
        <v>1755</v>
      </c>
      <c r="C36" t="s">
        <v>1756</v>
      </c>
      <c r="D36" t="s">
        <v>1017</v>
      </c>
      <c r="E36" t="s">
        <v>586</v>
      </c>
      <c r="F36" t="s">
        <v>587</v>
      </c>
      <c r="G36" t="s">
        <v>1791</v>
      </c>
      <c r="O36">
        <v>1963</v>
      </c>
      <c r="R36" t="s">
        <v>587</v>
      </c>
      <c r="S36" t="s">
        <v>1790</v>
      </c>
      <c r="T36" t="s">
        <v>587</v>
      </c>
      <c r="U36" t="s">
        <v>587</v>
      </c>
    </row>
    <row r="37" spans="1:22" x14ac:dyDescent="0.3">
      <c r="A37" s="76">
        <v>45597</v>
      </c>
      <c r="B37" t="s">
        <v>1758</v>
      </c>
      <c r="C37" t="s">
        <v>1759</v>
      </c>
      <c r="D37" t="s">
        <v>1017</v>
      </c>
      <c r="E37" t="s">
        <v>586</v>
      </c>
      <c r="F37" t="s">
        <v>587</v>
      </c>
      <c r="G37" t="s">
        <v>1792</v>
      </c>
      <c r="O37">
        <v>1967</v>
      </c>
      <c r="R37" t="s">
        <v>587</v>
      </c>
      <c r="S37" t="s">
        <v>1790</v>
      </c>
      <c r="T37" t="s">
        <v>587</v>
      </c>
      <c r="U37" t="s">
        <v>587</v>
      </c>
    </row>
    <row r="38" spans="1:22" x14ac:dyDescent="0.3">
      <c r="A38" s="76">
        <v>45597</v>
      </c>
      <c r="B38" t="s">
        <v>1761</v>
      </c>
      <c r="C38" t="s">
        <v>1762</v>
      </c>
      <c r="D38" t="s">
        <v>1017</v>
      </c>
      <c r="E38" t="s">
        <v>586</v>
      </c>
      <c r="F38" t="s">
        <v>587</v>
      </c>
      <c r="G38" t="s">
        <v>1793</v>
      </c>
      <c r="O38">
        <v>1967</v>
      </c>
      <c r="R38" t="s">
        <v>587</v>
      </c>
      <c r="S38" t="s">
        <v>1790</v>
      </c>
      <c r="T38" t="s">
        <v>587</v>
      </c>
      <c r="U38" t="s">
        <v>587</v>
      </c>
    </row>
    <row r="39" spans="1:22" x14ac:dyDescent="0.3">
      <c r="A39" s="76">
        <v>45627</v>
      </c>
      <c r="B39" t="s">
        <v>1766</v>
      </c>
      <c r="C39" t="s">
        <v>1767</v>
      </c>
      <c r="D39" t="s">
        <v>614</v>
      </c>
      <c r="E39" t="s">
        <v>586</v>
      </c>
      <c r="F39" t="s">
        <v>587</v>
      </c>
      <c r="G39" t="s">
        <v>1794</v>
      </c>
      <c r="O39">
        <v>1976</v>
      </c>
      <c r="R39" t="s">
        <v>587</v>
      </c>
      <c r="S39" t="s">
        <v>1790</v>
      </c>
      <c r="T39" t="s">
        <v>587</v>
      </c>
      <c r="U39" t="s">
        <v>587</v>
      </c>
    </row>
    <row r="40" spans="1:22" x14ac:dyDescent="0.3">
      <c r="A40" s="76">
        <v>45627</v>
      </c>
      <c r="B40" t="s">
        <v>1768</v>
      </c>
      <c r="C40" t="s">
        <v>1769</v>
      </c>
      <c r="D40" t="s">
        <v>1135</v>
      </c>
      <c r="E40" t="s">
        <v>586</v>
      </c>
      <c r="F40" t="s">
        <v>1770</v>
      </c>
      <c r="G40" t="s">
        <v>1795</v>
      </c>
      <c r="O40">
        <v>1976</v>
      </c>
      <c r="R40" t="s">
        <v>587</v>
      </c>
      <c r="S40" t="s">
        <v>1790</v>
      </c>
      <c r="T40" t="s">
        <v>587</v>
      </c>
      <c r="U40" t="s">
        <v>587</v>
      </c>
    </row>
    <row r="41" spans="1:22" x14ac:dyDescent="0.3">
      <c r="A41" s="76">
        <v>45658</v>
      </c>
      <c r="B41" t="s">
        <v>1774</v>
      </c>
      <c r="C41" t="s">
        <v>1775</v>
      </c>
      <c r="E41" t="s">
        <v>1017</v>
      </c>
      <c r="F41" t="s">
        <v>586</v>
      </c>
      <c r="G41" t="s">
        <v>1777</v>
      </c>
      <c r="H41" t="s">
        <v>1796</v>
      </c>
      <c r="P41">
        <v>1994</v>
      </c>
      <c r="S41" t="s">
        <v>587</v>
      </c>
      <c r="T41" t="s">
        <v>1790</v>
      </c>
      <c r="U41" t="s">
        <v>587</v>
      </c>
      <c r="V41" t="s">
        <v>587</v>
      </c>
    </row>
    <row r="42" spans="1:22" x14ac:dyDescent="0.3">
      <c r="A42" s="76">
        <v>45658</v>
      </c>
      <c r="B42" t="s">
        <v>1774</v>
      </c>
      <c r="C42" t="s">
        <v>1778</v>
      </c>
      <c r="D42" t="s">
        <v>1095</v>
      </c>
      <c r="E42" t="s">
        <v>586</v>
      </c>
      <c r="F42" t="s">
        <v>587</v>
      </c>
      <c r="G42" t="s">
        <v>1796</v>
      </c>
      <c r="O42">
        <v>1994</v>
      </c>
      <c r="R42" t="s">
        <v>587</v>
      </c>
      <c r="S42" t="s">
        <v>1790</v>
      </c>
      <c r="T42" t="s">
        <v>587</v>
      </c>
      <c r="U42" t="s">
        <v>587</v>
      </c>
    </row>
    <row r="43" spans="1:22" x14ac:dyDescent="0.3">
      <c r="A43" s="76">
        <v>45658</v>
      </c>
      <c r="B43" t="s">
        <v>1779</v>
      </c>
      <c r="C43" t="s">
        <v>1780</v>
      </c>
      <c r="D43" t="s">
        <v>1781</v>
      </c>
      <c r="E43" t="s">
        <v>586</v>
      </c>
      <c r="F43" t="s">
        <v>587</v>
      </c>
      <c r="G43" t="s">
        <v>1797</v>
      </c>
      <c r="O43">
        <v>1993</v>
      </c>
      <c r="R43" t="s">
        <v>587</v>
      </c>
      <c r="S43" t="s">
        <v>1790</v>
      </c>
      <c r="T43" t="s">
        <v>587</v>
      </c>
      <c r="U43" t="s">
        <v>587</v>
      </c>
    </row>
    <row r="44" spans="1:22" x14ac:dyDescent="0.3">
      <c r="A44" s="76">
        <v>45658</v>
      </c>
      <c r="B44" t="s">
        <v>1782</v>
      </c>
      <c r="C44" t="s">
        <v>1783</v>
      </c>
      <c r="D44" t="s">
        <v>1103</v>
      </c>
      <c r="E44" t="s">
        <v>586</v>
      </c>
      <c r="F44" t="s">
        <v>587</v>
      </c>
      <c r="G44" t="s">
        <v>1798</v>
      </c>
      <c r="O44">
        <v>1994</v>
      </c>
      <c r="R44" t="s">
        <v>1778</v>
      </c>
      <c r="S44" t="s">
        <v>1790</v>
      </c>
      <c r="T44" t="s">
        <v>587</v>
      </c>
      <c r="U44" t="s">
        <v>587</v>
      </c>
    </row>
    <row r="45" spans="1:22" x14ac:dyDescent="0.3">
      <c r="A45" s="76">
        <v>45689</v>
      </c>
      <c r="B45" t="s">
        <v>1799</v>
      </c>
      <c r="C45" t="s">
        <v>1800</v>
      </c>
      <c r="D45" t="s">
        <v>1128</v>
      </c>
      <c r="E45" t="s">
        <v>586</v>
      </c>
      <c r="F45" t="s">
        <v>587</v>
      </c>
      <c r="G45" t="s">
        <v>1801</v>
      </c>
      <c r="O45">
        <v>1998</v>
      </c>
      <c r="R45" t="s">
        <v>587</v>
      </c>
      <c r="S45" t="s">
        <v>1790</v>
      </c>
      <c r="T45" t="s">
        <v>587</v>
      </c>
      <c r="U45" t="s">
        <v>587</v>
      </c>
    </row>
    <row r="46" spans="1:22" x14ac:dyDescent="0.3">
      <c r="A46" s="76">
        <v>45689</v>
      </c>
      <c r="B46" t="s">
        <v>1802</v>
      </c>
      <c r="C46" t="s">
        <v>1803</v>
      </c>
      <c r="D46" t="s">
        <v>1128</v>
      </c>
      <c r="E46" t="s">
        <v>586</v>
      </c>
      <c r="F46" t="s">
        <v>587</v>
      </c>
      <c r="G46" t="s">
        <v>1804</v>
      </c>
      <c r="O46">
        <v>1998</v>
      </c>
      <c r="R46" t="s">
        <v>587</v>
      </c>
      <c r="S46" t="s">
        <v>1790</v>
      </c>
      <c r="T46" t="s">
        <v>587</v>
      </c>
      <c r="U46" t="s">
        <v>587</v>
      </c>
    </row>
    <row r="47" spans="1:22" x14ac:dyDescent="0.3">
      <c r="A47" s="76">
        <v>45689</v>
      </c>
      <c r="B47" t="s">
        <v>1805</v>
      </c>
      <c r="C47" t="s">
        <v>1806</v>
      </c>
      <c r="D47" t="s">
        <v>1128</v>
      </c>
      <c r="E47" t="s">
        <v>586</v>
      </c>
      <c r="F47" t="s">
        <v>587</v>
      </c>
      <c r="G47" t="s">
        <v>1807</v>
      </c>
      <c r="O47">
        <v>1998</v>
      </c>
      <c r="R47" t="s">
        <v>587</v>
      </c>
      <c r="S47" t="s">
        <v>1790</v>
      </c>
      <c r="T47" t="s">
        <v>587</v>
      </c>
      <c r="U47" t="s">
        <v>587</v>
      </c>
    </row>
    <row r="48" spans="1:22" x14ac:dyDescent="0.3">
      <c r="A48" s="76">
        <v>45717</v>
      </c>
      <c r="B48" t="s">
        <v>1808</v>
      </c>
      <c r="C48" t="s">
        <v>1809</v>
      </c>
      <c r="D48" t="s">
        <v>1017</v>
      </c>
      <c r="E48" t="s">
        <v>586</v>
      </c>
      <c r="F48" t="s">
        <v>1810</v>
      </c>
      <c r="G48" t="s">
        <v>1811</v>
      </c>
      <c r="O48">
        <v>2010</v>
      </c>
      <c r="R48" t="s">
        <v>587</v>
      </c>
      <c r="S48" t="s">
        <v>1790</v>
      </c>
      <c r="T48" t="s">
        <v>587</v>
      </c>
      <c r="U48" t="s">
        <v>587</v>
      </c>
    </row>
    <row r="49" spans="1:21" x14ac:dyDescent="0.3">
      <c r="A49" s="76">
        <v>45717</v>
      </c>
      <c r="B49" t="s">
        <v>1812</v>
      </c>
      <c r="C49" t="s">
        <v>1813</v>
      </c>
      <c r="D49" t="s">
        <v>1017</v>
      </c>
      <c r="E49" t="s">
        <v>586</v>
      </c>
      <c r="F49" t="s">
        <v>1810</v>
      </c>
      <c r="G49" t="s">
        <v>1814</v>
      </c>
      <c r="O49">
        <v>2010</v>
      </c>
      <c r="R49" t="s">
        <v>587</v>
      </c>
      <c r="S49" t="s">
        <v>1790</v>
      </c>
      <c r="T49" t="s">
        <v>587</v>
      </c>
      <c r="U49" t="s">
        <v>587</v>
      </c>
    </row>
    <row r="50" spans="1:21" x14ac:dyDescent="0.3">
      <c r="A50" s="76">
        <v>45717</v>
      </c>
      <c r="B50" t="s">
        <v>1815</v>
      </c>
      <c r="C50" t="s">
        <v>1816</v>
      </c>
      <c r="D50" t="s">
        <v>1017</v>
      </c>
      <c r="E50" t="s">
        <v>586</v>
      </c>
      <c r="F50" t="s">
        <v>1810</v>
      </c>
      <c r="G50" t="s">
        <v>1817</v>
      </c>
      <c r="O50">
        <v>2010</v>
      </c>
      <c r="R50" t="s">
        <v>587</v>
      </c>
      <c r="S50" t="s">
        <v>1790</v>
      </c>
      <c r="T50" t="s">
        <v>587</v>
      </c>
      <c r="U50" t="s">
        <v>587</v>
      </c>
    </row>
    <row r="51" spans="1:21" x14ac:dyDescent="0.3">
      <c r="A51" s="76">
        <v>45717</v>
      </c>
      <c r="B51" t="s">
        <v>1818</v>
      </c>
      <c r="C51" t="s">
        <v>1819</v>
      </c>
      <c r="D51" t="s">
        <v>1017</v>
      </c>
      <c r="E51" t="s">
        <v>586</v>
      </c>
      <c r="F51" t="s">
        <v>1810</v>
      </c>
      <c r="G51" t="s">
        <v>1820</v>
      </c>
      <c r="O51">
        <v>2010</v>
      </c>
      <c r="R51" t="s">
        <v>587</v>
      </c>
      <c r="S51" t="s">
        <v>1790</v>
      </c>
      <c r="T51" t="s">
        <v>587</v>
      </c>
      <c r="U51" t="s">
        <v>587</v>
      </c>
    </row>
    <row r="52" spans="1:21" x14ac:dyDescent="0.3">
      <c r="A52" s="76">
        <v>45717</v>
      </c>
      <c r="B52" t="s">
        <v>1818</v>
      </c>
      <c r="C52" t="s">
        <v>1821</v>
      </c>
      <c r="D52" t="s">
        <v>1017</v>
      </c>
      <c r="E52" t="s">
        <v>586</v>
      </c>
      <c r="F52" t="s">
        <v>1810</v>
      </c>
      <c r="G52" t="s">
        <v>1822</v>
      </c>
      <c r="O52">
        <v>2010</v>
      </c>
      <c r="R52" t="s">
        <v>587</v>
      </c>
      <c r="S52" t="s">
        <v>1790</v>
      </c>
      <c r="T52" t="s">
        <v>587</v>
      </c>
      <c r="U52" t="s">
        <v>587</v>
      </c>
    </row>
    <row r="53" spans="1:21" x14ac:dyDescent="0.3">
      <c r="A53" s="76">
        <v>45717</v>
      </c>
      <c r="B53" t="s">
        <v>1818</v>
      </c>
      <c r="C53" t="s">
        <v>1823</v>
      </c>
      <c r="D53" t="s">
        <v>1017</v>
      </c>
      <c r="E53" t="s">
        <v>586</v>
      </c>
      <c r="F53" t="s">
        <v>1810</v>
      </c>
      <c r="G53" t="s">
        <v>1824</v>
      </c>
      <c r="O53">
        <v>2010</v>
      </c>
      <c r="R53" t="s">
        <v>587</v>
      </c>
      <c r="S53" t="s">
        <v>1790</v>
      </c>
      <c r="T53" t="s">
        <v>587</v>
      </c>
      <c r="U53" t="s">
        <v>587</v>
      </c>
    </row>
    <row r="54" spans="1:21" x14ac:dyDescent="0.3">
      <c r="A54" s="76">
        <v>45717</v>
      </c>
      <c r="B54" t="s">
        <v>1818</v>
      </c>
      <c r="C54" t="s">
        <v>1825</v>
      </c>
      <c r="D54" t="s">
        <v>1017</v>
      </c>
      <c r="E54" t="s">
        <v>586</v>
      </c>
      <c r="F54" t="s">
        <v>1810</v>
      </c>
      <c r="G54" t="s">
        <v>1826</v>
      </c>
      <c r="O54">
        <v>2010</v>
      </c>
      <c r="R54" t="s">
        <v>587</v>
      </c>
      <c r="S54" t="s">
        <v>1790</v>
      </c>
      <c r="T54" t="s">
        <v>587</v>
      </c>
      <c r="U54" t="s">
        <v>587</v>
      </c>
    </row>
    <row r="55" spans="1:21" x14ac:dyDescent="0.3">
      <c r="A55" s="76">
        <v>45717</v>
      </c>
      <c r="B55" t="s">
        <v>1818</v>
      </c>
      <c r="C55" t="s">
        <v>1827</v>
      </c>
      <c r="D55" t="s">
        <v>1017</v>
      </c>
      <c r="E55" t="s">
        <v>586</v>
      </c>
      <c r="F55" t="s">
        <v>1810</v>
      </c>
      <c r="G55" t="s">
        <v>1828</v>
      </c>
      <c r="O55">
        <v>2010</v>
      </c>
      <c r="R55" t="s">
        <v>587</v>
      </c>
      <c r="S55" t="s">
        <v>1790</v>
      </c>
      <c r="T55" t="s">
        <v>587</v>
      </c>
      <c r="U55" t="s">
        <v>587</v>
      </c>
    </row>
    <row r="56" spans="1:21" x14ac:dyDescent="0.3">
      <c r="A56" s="76">
        <v>45717</v>
      </c>
      <c r="B56" t="s">
        <v>1818</v>
      </c>
      <c r="C56" t="s">
        <v>1829</v>
      </c>
      <c r="D56" t="s">
        <v>1017</v>
      </c>
      <c r="E56" t="s">
        <v>586</v>
      </c>
      <c r="F56" t="s">
        <v>1810</v>
      </c>
      <c r="G56" t="s">
        <v>1830</v>
      </c>
      <c r="O56">
        <v>2010</v>
      </c>
      <c r="R56" t="s">
        <v>587</v>
      </c>
      <c r="S56" t="s">
        <v>1790</v>
      </c>
      <c r="T56" t="s">
        <v>587</v>
      </c>
      <c r="U56" t="s">
        <v>587</v>
      </c>
    </row>
    <row r="57" spans="1:21" x14ac:dyDescent="0.3">
      <c r="A57" s="76">
        <v>45717</v>
      </c>
      <c r="B57" t="s">
        <v>1818</v>
      </c>
      <c r="C57" t="s">
        <v>1831</v>
      </c>
      <c r="D57" t="s">
        <v>1017</v>
      </c>
      <c r="E57" t="s">
        <v>586</v>
      </c>
      <c r="F57" t="s">
        <v>1810</v>
      </c>
      <c r="G57" t="s">
        <v>1832</v>
      </c>
      <c r="O57">
        <v>2010</v>
      </c>
      <c r="R57" t="s">
        <v>587</v>
      </c>
      <c r="S57" t="s">
        <v>1790</v>
      </c>
      <c r="T57" t="s">
        <v>587</v>
      </c>
      <c r="U57" t="s">
        <v>587</v>
      </c>
    </row>
    <row r="58" spans="1:21" x14ac:dyDescent="0.3">
      <c r="A58" s="76">
        <v>45717</v>
      </c>
      <c r="B58" t="s">
        <v>1818</v>
      </c>
      <c r="C58" t="s">
        <v>1833</v>
      </c>
      <c r="D58" t="s">
        <v>1017</v>
      </c>
      <c r="E58" t="s">
        <v>586</v>
      </c>
      <c r="F58" t="s">
        <v>1810</v>
      </c>
      <c r="G58" t="s">
        <v>1834</v>
      </c>
      <c r="O58">
        <v>2010</v>
      </c>
      <c r="R58" t="s">
        <v>587</v>
      </c>
      <c r="S58" t="s">
        <v>1790</v>
      </c>
      <c r="T58" t="s">
        <v>587</v>
      </c>
      <c r="U58" t="s">
        <v>587</v>
      </c>
    </row>
    <row r="59" spans="1:21" x14ac:dyDescent="0.3">
      <c r="A59" s="76">
        <v>45717</v>
      </c>
      <c r="B59" t="s">
        <v>1818</v>
      </c>
      <c r="C59" t="s">
        <v>1835</v>
      </c>
      <c r="D59" t="s">
        <v>1017</v>
      </c>
      <c r="E59" t="s">
        <v>586</v>
      </c>
      <c r="F59" t="s">
        <v>1810</v>
      </c>
      <c r="G59" t="s">
        <v>1836</v>
      </c>
      <c r="O59">
        <v>2010</v>
      </c>
      <c r="R59" t="s">
        <v>587</v>
      </c>
      <c r="S59" t="s">
        <v>1790</v>
      </c>
      <c r="T59" t="s">
        <v>587</v>
      </c>
      <c r="U59" t="s">
        <v>587</v>
      </c>
    </row>
    <row r="60" spans="1:21" x14ac:dyDescent="0.3">
      <c r="A60" s="76">
        <v>45717</v>
      </c>
      <c r="B60" t="s">
        <v>1818</v>
      </c>
      <c r="C60" t="s">
        <v>1837</v>
      </c>
      <c r="D60" t="s">
        <v>1017</v>
      </c>
      <c r="E60" t="s">
        <v>586</v>
      </c>
      <c r="F60" t="s">
        <v>1810</v>
      </c>
      <c r="G60" t="s">
        <v>1838</v>
      </c>
      <c r="O60">
        <v>2010</v>
      </c>
      <c r="R60" t="s">
        <v>587</v>
      </c>
      <c r="S60" t="s">
        <v>1790</v>
      </c>
      <c r="T60" t="s">
        <v>587</v>
      </c>
      <c r="U60" t="s">
        <v>587</v>
      </c>
    </row>
    <row r="61" spans="1:21" x14ac:dyDescent="0.3">
      <c r="A61" s="76">
        <v>45717</v>
      </c>
      <c r="B61" t="s">
        <v>1839</v>
      </c>
      <c r="C61" t="s">
        <v>1840</v>
      </c>
      <c r="D61" t="s">
        <v>1017</v>
      </c>
      <c r="E61" t="s">
        <v>586</v>
      </c>
      <c r="F61" t="s">
        <v>1810</v>
      </c>
      <c r="G61" t="s">
        <v>1841</v>
      </c>
      <c r="O61">
        <v>2010</v>
      </c>
      <c r="R61" t="s">
        <v>587</v>
      </c>
      <c r="S61" t="s">
        <v>1790</v>
      </c>
      <c r="T61" t="s">
        <v>587</v>
      </c>
      <c r="U61" t="s">
        <v>587</v>
      </c>
    </row>
    <row r="62" spans="1:21" x14ac:dyDescent="0.3">
      <c r="A62" t="s">
        <v>1842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166D-E3AD-4F3F-AAB9-D0F2870F878F}">
  <dimension ref="A1:T45"/>
  <sheetViews>
    <sheetView workbookViewId="0">
      <selection activeCell="G41" sqref="G41:G44"/>
    </sheetView>
  </sheetViews>
  <sheetFormatPr defaultRowHeight="14.4" x14ac:dyDescent="0.3"/>
  <cols>
    <col min="3" max="3" width="17.33203125" customWidth="1"/>
    <col min="4" max="4" width="31.44140625" bestFit="1" customWidth="1"/>
    <col min="5" max="5" width="29.33203125" bestFit="1" customWidth="1"/>
    <col min="6" max="6" width="14.109375" bestFit="1" customWidth="1"/>
    <col min="7" max="7" width="17.33203125" style="48" customWidth="1"/>
  </cols>
  <sheetData>
    <row r="1" spans="1:20" x14ac:dyDescent="0.3">
      <c r="A1" t="s">
        <v>542</v>
      </c>
      <c r="B1">
        <v>2025</v>
      </c>
    </row>
    <row r="3" spans="1:20" x14ac:dyDescent="0.3">
      <c r="A3" t="s">
        <v>543</v>
      </c>
      <c r="C3" t="s">
        <v>544</v>
      </c>
    </row>
    <row r="5" spans="1:20" x14ac:dyDescent="0.3">
      <c r="A5" t="s">
        <v>545</v>
      </c>
      <c r="B5" t="s">
        <v>673</v>
      </c>
      <c r="C5" t="s">
        <v>982</v>
      </c>
    </row>
    <row r="6" spans="1:20" x14ac:dyDescent="0.3">
      <c r="A6" t="s">
        <v>547</v>
      </c>
      <c r="B6" t="s">
        <v>548</v>
      </c>
    </row>
    <row r="7" spans="1:20" x14ac:dyDescent="0.3">
      <c r="A7" t="s">
        <v>549</v>
      </c>
      <c r="B7" t="s">
        <v>550</v>
      </c>
    </row>
    <row r="8" spans="1:20" x14ac:dyDescent="0.3">
      <c r="A8" t="s">
        <v>551</v>
      </c>
      <c r="B8" t="s">
        <v>552</v>
      </c>
    </row>
    <row r="9" spans="1:20" x14ac:dyDescent="0.3">
      <c r="A9" t="s">
        <v>553</v>
      </c>
      <c r="B9" t="s">
        <v>554</v>
      </c>
    </row>
    <row r="10" spans="1:20" x14ac:dyDescent="0.3">
      <c r="A10" t="s">
        <v>555</v>
      </c>
      <c r="B10" t="s">
        <v>556</v>
      </c>
    </row>
    <row r="11" spans="1:20" x14ac:dyDescent="0.3">
      <c r="A11" t="s">
        <v>557</v>
      </c>
      <c r="B11" t="s">
        <v>983</v>
      </c>
    </row>
    <row r="13" spans="1:20" x14ac:dyDescent="0.3">
      <c r="A13" t="s">
        <v>1653</v>
      </c>
      <c r="D13" t="s">
        <v>1654</v>
      </c>
      <c r="E13" t="s">
        <v>1773</v>
      </c>
    </row>
    <row r="15" spans="1:20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s="48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  <c r="R15" t="s">
        <v>1656</v>
      </c>
      <c r="S15" t="s">
        <v>1657</v>
      </c>
      <c r="T15" t="s">
        <v>1658</v>
      </c>
    </row>
    <row r="16" spans="1:20" x14ac:dyDescent="0.3">
      <c r="A16" s="76">
        <v>45474</v>
      </c>
      <c r="B16" t="s">
        <v>1659</v>
      </c>
      <c r="C16" t="s">
        <v>1660</v>
      </c>
      <c r="D16" t="s">
        <v>1017</v>
      </c>
      <c r="E16" t="s">
        <v>586</v>
      </c>
      <c r="F16" t="s">
        <v>587</v>
      </c>
      <c r="G16" s="48">
        <v>1.38</v>
      </c>
      <c r="O16">
        <v>1845</v>
      </c>
      <c r="R16" t="s">
        <v>587</v>
      </c>
      <c r="S16" t="s">
        <v>587</v>
      </c>
      <c r="T16" t="s">
        <v>587</v>
      </c>
    </row>
    <row r="17" spans="1:20" x14ac:dyDescent="0.3">
      <c r="A17" s="76">
        <v>45474</v>
      </c>
      <c r="B17" t="s">
        <v>1662</v>
      </c>
      <c r="C17" t="s">
        <v>1663</v>
      </c>
      <c r="D17" t="s">
        <v>1017</v>
      </c>
      <c r="E17" t="s">
        <v>586</v>
      </c>
      <c r="F17" t="s">
        <v>587</v>
      </c>
      <c r="G17" s="48">
        <v>0.52</v>
      </c>
      <c r="O17">
        <v>1845</v>
      </c>
      <c r="R17" t="s">
        <v>587</v>
      </c>
      <c r="S17" t="s">
        <v>587</v>
      </c>
      <c r="T17" t="s">
        <v>587</v>
      </c>
    </row>
    <row r="18" spans="1:20" x14ac:dyDescent="0.3">
      <c r="A18" s="76">
        <v>45474</v>
      </c>
      <c r="B18" t="s">
        <v>1665</v>
      </c>
      <c r="C18" t="s">
        <v>1666</v>
      </c>
      <c r="D18" t="s">
        <v>1017</v>
      </c>
      <c r="E18" t="s">
        <v>586</v>
      </c>
      <c r="F18" t="s">
        <v>587</v>
      </c>
      <c r="G18" s="48">
        <v>2.31</v>
      </c>
      <c r="O18">
        <v>1847</v>
      </c>
      <c r="R18" t="s">
        <v>587</v>
      </c>
      <c r="S18" t="s">
        <v>587</v>
      </c>
      <c r="T18" t="s">
        <v>587</v>
      </c>
    </row>
    <row r="19" spans="1:20" x14ac:dyDescent="0.3">
      <c r="A19" s="76">
        <v>45474</v>
      </c>
      <c r="B19" t="s">
        <v>1665</v>
      </c>
      <c r="C19" t="s">
        <v>1668</v>
      </c>
      <c r="D19" t="s">
        <v>1017</v>
      </c>
      <c r="E19" t="s">
        <v>586</v>
      </c>
      <c r="F19" t="s">
        <v>587</v>
      </c>
      <c r="G19" s="48">
        <v>71.98</v>
      </c>
      <c r="O19">
        <v>1847</v>
      </c>
      <c r="R19" t="s">
        <v>587</v>
      </c>
      <c r="S19" t="s">
        <v>587</v>
      </c>
      <c r="T19" t="s">
        <v>587</v>
      </c>
    </row>
    <row r="20" spans="1:20" x14ac:dyDescent="0.3">
      <c r="A20" s="76">
        <v>45474</v>
      </c>
      <c r="B20" t="s">
        <v>1670</v>
      </c>
      <c r="C20" t="s">
        <v>1671</v>
      </c>
      <c r="D20" t="s">
        <v>1017</v>
      </c>
      <c r="E20" t="s">
        <v>586</v>
      </c>
      <c r="F20" t="s">
        <v>587</v>
      </c>
      <c r="G20" s="48">
        <v>23.29</v>
      </c>
      <c r="O20">
        <v>1847</v>
      </c>
      <c r="R20" t="s">
        <v>587</v>
      </c>
      <c r="S20" t="s">
        <v>587</v>
      </c>
      <c r="T20" t="s">
        <v>587</v>
      </c>
    </row>
    <row r="21" spans="1:20" x14ac:dyDescent="0.3">
      <c r="A21" s="76">
        <v>45505</v>
      </c>
      <c r="B21" t="s">
        <v>1677</v>
      </c>
      <c r="C21" t="s">
        <v>1678</v>
      </c>
      <c r="D21" t="s">
        <v>1017</v>
      </c>
      <c r="E21" t="s">
        <v>586</v>
      </c>
      <c r="F21" t="s">
        <v>587</v>
      </c>
      <c r="G21" s="48">
        <v>2.4700000000000002</v>
      </c>
      <c r="O21">
        <v>1863</v>
      </c>
      <c r="R21" t="s">
        <v>587</v>
      </c>
      <c r="S21" t="s">
        <v>587</v>
      </c>
      <c r="T21" t="s">
        <v>587</v>
      </c>
    </row>
    <row r="22" spans="1:20" x14ac:dyDescent="0.3">
      <c r="A22" s="76">
        <v>45505</v>
      </c>
      <c r="B22" t="s">
        <v>1680</v>
      </c>
      <c r="C22" t="s">
        <v>1681</v>
      </c>
      <c r="D22" t="s">
        <v>1017</v>
      </c>
      <c r="E22" t="s">
        <v>586</v>
      </c>
      <c r="F22" t="s">
        <v>587</v>
      </c>
      <c r="G22" s="48">
        <v>2.0699999999999998</v>
      </c>
      <c r="O22">
        <v>1867</v>
      </c>
      <c r="R22" t="s">
        <v>587</v>
      </c>
      <c r="S22" t="s">
        <v>587</v>
      </c>
      <c r="T22" t="s">
        <v>587</v>
      </c>
    </row>
    <row r="23" spans="1:20" x14ac:dyDescent="0.3">
      <c r="A23" s="76">
        <v>45505</v>
      </c>
      <c r="B23" t="s">
        <v>1683</v>
      </c>
      <c r="C23" t="s">
        <v>1684</v>
      </c>
      <c r="D23" t="s">
        <v>1017</v>
      </c>
      <c r="E23" t="s">
        <v>586</v>
      </c>
      <c r="F23" t="s">
        <v>587</v>
      </c>
      <c r="G23" s="48">
        <v>0.55000000000000004</v>
      </c>
      <c r="O23">
        <v>1867</v>
      </c>
      <c r="R23" t="s">
        <v>587</v>
      </c>
      <c r="S23" t="s">
        <v>587</v>
      </c>
      <c r="T23" t="s">
        <v>587</v>
      </c>
    </row>
    <row r="24" spans="1:20" x14ac:dyDescent="0.3">
      <c r="A24" s="76">
        <v>45505</v>
      </c>
      <c r="B24" t="s">
        <v>1686</v>
      </c>
      <c r="C24" t="s">
        <v>1687</v>
      </c>
      <c r="D24" t="s">
        <v>1135</v>
      </c>
      <c r="E24" t="s">
        <v>586</v>
      </c>
      <c r="F24" t="s">
        <v>1695</v>
      </c>
      <c r="G24" s="48">
        <v>17.05</v>
      </c>
      <c r="O24">
        <v>1888</v>
      </c>
      <c r="R24" t="s">
        <v>587</v>
      </c>
      <c r="S24" t="s">
        <v>587</v>
      </c>
      <c r="T24" t="s">
        <v>587</v>
      </c>
    </row>
    <row r="25" spans="1:20" x14ac:dyDescent="0.3">
      <c r="A25" s="76">
        <v>45505</v>
      </c>
      <c r="B25" t="s">
        <v>1689</v>
      </c>
      <c r="C25" t="s">
        <v>1690</v>
      </c>
      <c r="D25" t="s">
        <v>1017</v>
      </c>
      <c r="E25" t="s">
        <v>586</v>
      </c>
      <c r="F25" t="s">
        <v>587</v>
      </c>
      <c r="G25" s="48">
        <v>0.86</v>
      </c>
      <c r="O25">
        <v>1878</v>
      </c>
      <c r="R25" t="s">
        <v>587</v>
      </c>
      <c r="S25" t="s">
        <v>587</v>
      </c>
      <c r="T25" t="s">
        <v>587</v>
      </c>
    </row>
    <row r="26" spans="1:20" x14ac:dyDescent="0.3">
      <c r="A26" s="76">
        <v>45536</v>
      </c>
      <c r="B26" t="s">
        <v>1696</v>
      </c>
      <c r="C26" t="s">
        <v>1697</v>
      </c>
      <c r="D26" t="s">
        <v>1017</v>
      </c>
      <c r="E26" t="s">
        <v>586</v>
      </c>
      <c r="F26" t="s">
        <v>1698</v>
      </c>
      <c r="G26" s="48">
        <v>0.89</v>
      </c>
      <c r="O26">
        <v>1907</v>
      </c>
      <c r="R26" t="s">
        <v>587</v>
      </c>
      <c r="S26" t="s">
        <v>587</v>
      </c>
      <c r="T26" t="s">
        <v>587</v>
      </c>
    </row>
    <row r="27" spans="1:20" x14ac:dyDescent="0.3">
      <c r="A27" s="76">
        <v>45536</v>
      </c>
      <c r="B27" t="s">
        <v>1699</v>
      </c>
      <c r="C27" t="s">
        <v>1700</v>
      </c>
      <c r="D27" t="s">
        <v>1017</v>
      </c>
      <c r="E27" t="s">
        <v>586</v>
      </c>
      <c r="F27" t="s">
        <v>587</v>
      </c>
      <c r="G27" s="48">
        <v>0.68</v>
      </c>
      <c r="O27">
        <v>1907</v>
      </c>
      <c r="R27" t="s">
        <v>587</v>
      </c>
      <c r="S27" t="s">
        <v>587</v>
      </c>
      <c r="T27" t="s">
        <v>587</v>
      </c>
    </row>
    <row r="28" spans="1:20" x14ac:dyDescent="0.3">
      <c r="A28" s="76">
        <v>45536</v>
      </c>
      <c r="B28" t="s">
        <v>1701</v>
      </c>
      <c r="C28" t="s">
        <v>1702</v>
      </c>
      <c r="D28" t="s">
        <v>1017</v>
      </c>
      <c r="E28" t="s">
        <v>586</v>
      </c>
      <c r="F28" t="s">
        <v>1713</v>
      </c>
      <c r="G28" s="48">
        <v>0.53</v>
      </c>
      <c r="O28">
        <v>1913</v>
      </c>
      <c r="R28" t="s">
        <v>587</v>
      </c>
      <c r="S28" t="s">
        <v>587</v>
      </c>
      <c r="T28" t="s">
        <v>587</v>
      </c>
    </row>
    <row r="29" spans="1:20" x14ac:dyDescent="0.3">
      <c r="A29" s="76">
        <v>45536</v>
      </c>
      <c r="B29" t="s">
        <v>1703</v>
      </c>
      <c r="C29" t="s">
        <v>1704</v>
      </c>
      <c r="D29" t="s">
        <v>1017</v>
      </c>
      <c r="E29" t="s">
        <v>586</v>
      </c>
      <c r="F29" t="s">
        <v>1715</v>
      </c>
      <c r="G29" s="48">
        <v>0.22</v>
      </c>
      <c r="O29">
        <v>1913</v>
      </c>
      <c r="R29" t="s">
        <v>587</v>
      </c>
      <c r="S29" t="s">
        <v>587</v>
      </c>
      <c r="T29" t="s">
        <v>587</v>
      </c>
    </row>
    <row r="30" spans="1:20" x14ac:dyDescent="0.3">
      <c r="A30" s="76">
        <v>45536</v>
      </c>
      <c r="B30" t="s">
        <v>1705</v>
      </c>
      <c r="C30" t="s">
        <v>1706</v>
      </c>
      <c r="D30" t="s">
        <v>1707</v>
      </c>
      <c r="E30" t="s">
        <v>581</v>
      </c>
      <c r="F30" t="s">
        <v>1706</v>
      </c>
      <c r="G30" s="48">
        <v>-0.89</v>
      </c>
      <c r="M30" t="s">
        <v>582</v>
      </c>
      <c r="O30">
        <v>2097</v>
      </c>
      <c r="R30" t="s">
        <v>587</v>
      </c>
      <c r="S30" t="s">
        <v>587</v>
      </c>
      <c r="T30" t="s">
        <v>587</v>
      </c>
    </row>
    <row r="31" spans="1:20" x14ac:dyDescent="0.3">
      <c r="A31" s="76">
        <v>45566</v>
      </c>
      <c r="B31" t="s">
        <v>1705</v>
      </c>
      <c r="C31" t="s">
        <v>1717</v>
      </c>
      <c r="D31" t="s">
        <v>1025</v>
      </c>
      <c r="E31" t="s">
        <v>586</v>
      </c>
      <c r="F31" t="s">
        <v>587</v>
      </c>
      <c r="G31" s="48">
        <v>367847.91</v>
      </c>
      <c r="O31">
        <v>1933</v>
      </c>
      <c r="R31" t="s">
        <v>587</v>
      </c>
      <c r="S31" t="s">
        <v>587</v>
      </c>
      <c r="T31" t="s">
        <v>587</v>
      </c>
    </row>
    <row r="32" spans="1:20" x14ac:dyDescent="0.3">
      <c r="A32" s="76">
        <v>45566</v>
      </c>
      <c r="B32" t="s">
        <v>1719</v>
      </c>
      <c r="C32" t="s">
        <v>1720</v>
      </c>
      <c r="D32" t="s">
        <v>1017</v>
      </c>
      <c r="E32" t="s">
        <v>586</v>
      </c>
      <c r="F32" t="s">
        <v>1721</v>
      </c>
      <c r="G32" s="48">
        <v>0.8</v>
      </c>
      <c r="O32">
        <v>1927</v>
      </c>
      <c r="R32" t="s">
        <v>587</v>
      </c>
      <c r="S32" t="s">
        <v>587</v>
      </c>
      <c r="T32" t="s">
        <v>587</v>
      </c>
    </row>
    <row r="33" spans="1:20" x14ac:dyDescent="0.3">
      <c r="A33" s="76">
        <v>45566</v>
      </c>
      <c r="B33" t="s">
        <v>1722</v>
      </c>
      <c r="C33" t="s">
        <v>1723</v>
      </c>
      <c r="D33" t="s">
        <v>1017</v>
      </c>
      <c r="E33" t="s">
        <v>586</v>
      </c>
      <c r="F33" t="s">
        <v>587</v>
      </c>
      <c r="G33" s="48">
        <v>1.65</v>
      </c>
      <c r="O33">
        <v>1933</v>
      </c>
      <c r="R33" t="s">
        <v>587</v>
      </c>
      <c r="S33" t="s">
        <v>587</v>
      </c>
      <c r="T33" t="s">
        <v>587</v>
      </c>
    </row>
    <row r="34" spans="1:20" x14ac:dyDescent="0.3">
      <c r="A34" s="76">
        <v>45566</v>
      </c>
      <c r="B34" t="s">
        <v>1725</v>
      </c>
      <c r="C34" t="s">
        <v>1726</v>
      </c>
      <c r="D34" t="s">
        <v>1017</v>
      </c>
      <c r="E34" t="s">
        <v>586</v>
      </c>
      <c r="F34" t="s">
        <v>587</v>
      </c>
      <c r="G34" s="48">
        <v>0.52</v>
      </c>
      <c r="O34">
        <v>1933</v>
      </c>
      <c r="R34" t="s">
        <v>587</v>
      </c>
      <c r="S34" t="s">
        <v>587</v>
      </c>
      <c r="T34" t="s">
        <v>587</v>
      </c>
    </row>
    <row r="35" spans="1:20" x14ac:dyDescent="0.3">
      <c r="A35" s="76">
        <v>45566</v>
      </c>
      <c r="B35" t="s">
        <v>1727</v>
      </c>
      <c r="C35" t="s">
        <v>1728</v>
      </c>
      <c r="D35" t="s">
        <v>1729</v>
      </c>
      <c r="E35" t="s">
        <v>581</v>
      </c>
      <c r="F35" t="s">
        <v>1728</v>
      </c>
      <c r="G35" s="48">
        <v>-1.55</v>
      </c>
      <c r="M35" t="s">
        <v>582</v>
      </c>
      <c r="O35">
        <v>2124</v>
      </c>
      <c r="R35" t="s">
        <v>587</v>
      </c>
      <c r="S35" t="s">
        <v>587</v>
      </c>
      <c r="T35" t="s">
        <v>587</v>
      </c>
    </row>
    <row r="36" spans="1:20" x14ac:dyDescent="0.3">
      <c r="A36" s="76">
        <v>45597</v>
      </c>
      <c r="B36" t="s">
        <v>1755</v>
      </c>
      <c r="C36" t="s">
        <v>1756</v>
      </c>
      <c r="D36" t="s">
        <v>1017</v>
      </c>
      <c r="E36" t="s">
        <v>586</v>
      </c>
      <c r="F36" t="s">
        <v>587</v>
      </c>
      <c r="G36" s="48">
        <v>1.51</v>
      </c>
      <c r="O36">
        <v>1963</v>
      </c>
      <c r="R36" t="s">
        <v>587</v>
      </c>
      <c r="S36" t="s">
        <v>587</v>
      </c>
      <c r="T36" t="s">
        <v>587</v>
      </c>
    </row>
    <row r="37" spans="1:20" x14ac:dyDescent="0.3">
      <c r="A37" s="76">
        <v>45597</v>
      </c>
      <c r="B37" t="s">
        <v>1758</v>
      </c>
      <c r="C37" t="s">
        <v>1759</v>
      </c>
      <c r="D37" t="s">
        <v>1017</v>
      </c>
      <c r="E37" t="s">
        <v>586</v>
      </c>
      <c r="F37" t="s">
        <v>587</v>
      </c>
      <c r="G37" s="48">
        <v>1.44</v>
      </c>
      <c r="O37">
        <v>1967</v>
      </c>
      <c r="R37" t="s">
        <v>587</v>
      </c>
      <c r="S37" t="s">
        <v>587</v>
      </c>
      <c r="T37" t="s">
        <v>587</v>
      </c>
    </row>
    <row r="38" spans="1:20" x14ac:dyDescent="0.3">
      <c r="A38" s="76">
        <v>45597</v>
      </c>
      <c r="B38" t="s">
        <v>1761</v>
      </c>
      <c r="C38" t="s">
        <v>1762</v>
      </c>
      <c r="D38" t="s">
        <v>1017</v>
      </c>
      <c r="E38" t="s">
        <v>586</v>
      </c>
      <c r="F38" t="s">
        <v>587</v>
      </c>
      <c r="G38" s="48">
        <v>0.48</v>
      </c>
      <c r="O38">
        <v>1967</v>
      </c>
      <c r="R38" t="s">
        <v>587</v>
      </c>
      <c r="S38" t="s">
        <v>587</v>
      </c>
      <c r="T38" t="s">
        <v>587</v>
      </c>
    </row>
    <row r="39" spans="1:20" x14ac:dyDescent="0.3">
      <c r="A39" s="76">
        <v>45627</v>
      </c>
      <c r="B39" t="s">
        <v>1766</v>
      </c>
      <c r="C39" t="s">
        <v>1767</v>
      </c>
      <c r="D39" t="s">
        <v>614</v>
      </c>
      <c r="E39" t="s">
        <v>586</v>
      </c>
      <c r="F39" t="s">
        <v>587</v>
      </c>
      <c r="G39" s="48">
        <v>777839.55</v>
      </c>
      <c r="O39">
        <v>1976</v>
      </c>
      <c r="R39" t="s">
        <v>587</v>
      </c>
      <c r="S39" t="s">
        <v>587</v>
      </c>
      <c r="T39" t="s">
        <v>587</v>
      </c>
    </row>
    <row r="40" spans="1:20" x14ac:dyDescent="0.3">
      <c r="A40" s="76">
        <v>45627</v>
      </c>
      <c r="B40" t="s">
        <v>1768</v>
      </c>
      <c r="C40" t="s">
        <v>1769</v>
      </c>
      <c r="D40" t="s">
        <v>1135</v>
      </c>
      <c r="E40" t="s">
        <v>586</v>
      </c>
      <c r="F40" t="s">
        <v>1770</v>
      </c>
      <c r="G40" s="48">
        <v>11.82</v>
      </c>
      <c r="O40">
        <v>1976</v>
      </c>
      <c r="R40" t="s">
        <v>587</v>
      </c>
      <c r="S40" t="s">
        <v>587</v>
      </c>
      <c r="T40" t="s">
        <v>587</v>
      </c>
    </row>
    <row r="41" spans="1:20" x14ac:dyDescent="0.3">
      <c r="A41" s="76">
        <v>45658</v>
      </c>
      <c r="B41" t="s">
        <v>1774</v>
      </c>
      <c r="C41" t="s">
        <v>1775</v>
      </c>
      <c r="D41" s="78" t="s">
        <v>1776</v>
      </c>
      <c r="E41" t="s">
        <v>586</v>
      </c>
      <c r="F41" s="48" t="s">
        <v>1777</v>
      </c>
      <c r="G41" s="48">
        <v>0.25</v>
      </c>
      <c r="O41">
        <v>1994</v>
      </c>
      <c r="R41" t="s">
        <v>587</v>
      </c>
      <c r="S41" t="s">
        <v>587</v>
      </c>
      <c r="T41" t="s">
        <v>587</v>
      </c>
    </row>
    <row r="42" spans="1:20" x14ac:dyDescent="0.3">
      <c r="A42" s="76">
        <v>45658</v>
      </c>
      <c r="B42" t="s">
        <v>1774</v>
      </c>
      <c r="C42" t="s">
        <v>1778</v>
      </c>
      <c r="D42" t="s">
        <v>1095</v>
      </c>
      <c r="E42" t="s">
        <v>586</v>
      </c>
      <c r="F42" t="s">
        <v>587</v>
      </c>
      <c r="G42" s="48">
        <v>0.25</v>
      </c>
      <c r="O42">
        <v>1994</v>
      </c>
      <c r="R42" t="s">
        <v>587</v>
      </c>
      <c r="S42" t="s">
        <v>587</v>
      </c>
      <c r="T42" t="s">
        <v>587</v>
      </c>
    </row>
    <row r="43" spans="1:20" x14ac:dyDescent="0.3">
      <c r="A43" s="76">
        <v>45658</v>
      </c>
      <c r="B43" t="s">
        <v>1779</v>
      </c>
      <c r="C43" t="s">
        <v>1780</v>
      </c>
      <c r="D43" t="s">
        <v>1781</v>
      </c>
      <c r="E43" t="s">
        <v>586</v>
      </c>
      <c r="F43" t="s">
        <v>587</v>
      </c>
      <c r="G43" s="48">
        <v>1417.28</v>
      </c>
      <c r="O43">
        <v>1993</v>
      </c>
      <c r="R43" t="s">
        <v>587</v>
      </c>
      <c r="S43" t="s">
        <v>587</v>
      </c>
      <c r="T43" t="s">
        <v>587</v>
      </c>
    </row>
    <row r="44" spans="1:20" x14ac:dyDescent="0.3">
      <c r="A44" s="76">
        <v>45658</v>
      </c>
      <c r="B44" t="s">
        <v>1782</v>
      </c>
      <c r="C44" t="s">
        <v>1783</v>
      </c>
      <c r="D44" t="s">
        <v>1103</v>
      </c>
      <c r="E44" t="s">
        <v>586</v>
      </c>
      <c r="F44" t="s">
        <v>587</v>
      </c>
      <c r="G44" s="48">
        <v>-0.25</v>
      </c>
      <c r="O44">
        <v>1994</v>
      </c>
      <c r="R44" t="s">
        <v>1778</v>
      </c>
      <c r="S44" t="s">
        <v>587</v>
      </c>
      <c r="T44" t="s">
        <v>587</v>
      </c>
    </row>
    <row r="45" spans="1:20" x14ac:dyDescent="0.3">
      <c r="A45" t="s">
        <v>1784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6F97E-E684-41C5-8A4C-3861CB12D30A}">
  <dimension ref="A1:T41"/>
  <sheetViews>
    <sheetView topLeftCell="A17" workbookViewId="0">
      <selection activeCell="B39" sqref="B39:B40"/>
    </sheetView>
  </sheetViews>
  <sheetFormatPr defaultRowHeight="14.4" x14ac:dyDescent="0.3"/>
  <cols>
    <col min="7" max="7" width="10.33203125" style="48" bestFit="1" customWidth="1"/>
  </cols>
  <sheetData>
    <row r="1" spans="1:20" x14ac:dyDescent="0.3">
      <c r="A1" t="s">
        <v>542</v>
      </c>
      <c r="B1">
        <v>2025</v>
      </c>
    </row>
    <row r="3" spans="1:20" x14ac:dyDescent="0.3">
      <c r="A3" t="s">
        <v>543</v>
      </c>
      <c r="C3" t="s">
        <v>544</v>
      </c>
    </row>
    <row r="5" spans="1:20" x14ac:dyDescent="0.3">
      <c r="A5" t="s">
        <v>545</v>
      </c>
      <c r="B5" t="s">
        <v>673</v>
      </c>
      <c r="C5" t="s">
        <v>982</v>
      </c>
    </row>
    <row r="6" spans="1:20" x14ac:dyDescent="0.3">
      <c r="A6" t="s">
        <v>547</v>
      </c>
      <c r="B6" t="s">
        <v>548</v>
      </c>
    </row>
    <row r="7" spans="1:20" x14ac:dyDescent="0.3">
      <c r="A7" t="s">
        <v>549</v>
      </c>
      <c r="B7" t="s">
        <v>550</v>
      </c>
    </row>
    <row r="8" spans="1:20" x14ac:dyDescent="0.3">
      <c r="A8" t="s">
        <v>551</v>
      </c>
      <c r="B8" t="s">
        <v>552</v>
      </c>
    </row>
    <row r="9" spans="1:20" x14ac:dyDescent="0.3">
      <c r="A9" t="s">
        <v>553</v>
      </c>
      <c r="B9" t="s">
        <v>554</v>
      </c>
    </row>
    <row r="10" spans="1:20" x14ac:dyDescent="0.3">
      <c r="A10" t="s">
        <v>555</v>
      </c>
      <c r="B10" t="s">
        <v>556</v>
      </c>
    </row>
    <row r="11" spans="1:20" x14ac:dyDescent="0.3">
      <c r="A11" t="s">
        <v>557</v>
      </c>
      <c r="B11" t="s">
        <v>983</v>
      </c>
    </row>
    <row r="13" spans="1:20" x14ac:dyDescent="0.3">
      <c r="A13" t="s">
        <v>1653</v>
      </c>
      <c r="D13" t="s">
        <v>1654</v>
      </c>
      <c r="E13" t="s">
        <v>1765</v>
      </c>
    </row>
    <row r="15" spans="1:20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s="48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  <c r="R15" t="s">
        <v>1656</v>
      </c>
      <c r="S15" t="s">
        <v>1657</v>
      </c>
      <c r="T15" t="s">
        <v>1658</v>
      </c>
    </row>
    <row r="16" spans="1:20" x14ac:dyDescent="0.3">
      <c r="A16" s="76">
        <v>45474</v>
      </c>
      <c r="B16" t="s">
        <v>1659</v>
      </c>
      <c r="C16" t="s">
        <v>1660</v>
      </c>
      <c r="D16" t="s">
        <v>1017</v>
      </c>
      <c r="E16" t="s">
        <v>586</v>
      </c>
      <c r="F16" t="s">
        <v>587</v>
      </c>
      <c r="G16" s="48">
        <v>1.38</v>
      </c>
      <c r="O16">
        <v>1845</v>
      </c>
      <c r="R16" t="s">
        <v>587</v>
      </c>
      <c r="S16" t="s">
        <v>587</v>
      </c>
      <c r="T16" t="s">
        <v>587</v>
      </c>
    </row>
    <row r="17" spans="1:20" x14ac:dyDescent="0.3">
      <c r="A17" s="76">
        <v>45474</v>
      </c>
      <c r="B17" t="s">
        <v>1662</v>
      </c>
      <c r="C17" t="s">
        <v>1663</v>
      </c>
      <c r="D17" t="s">
        <v>1017</v>
      </c>
      <c r="E17" t="s">
        <v>586</v>
      </c>
      <c r="F17" t="s">
        <v>587</v>
      </c>
      <c r="G17" s="48">
        <v>0.52</v>
      </c>
      <c r="O17">
        <v>1845</v>
      </c>
      <c r="R17" t="s">
        <v>587</v>
      </c>
      <c r="S17" t="s">
        <v>587</v>
      </c>
      <c r="T17" t="s">
        <v>587</v>
      </c>
    </row>
    <row r="18" spans="1:20" x14ac:dyDescent="0.3">
      <c r="A18" s="76">
        <v>45474</v>
      </c>
      <c r="B18" t="s">
        <v>1665</v>
      </c>
      <c r="C18" t="s">
        <v>1666</v>
      </c>
      <c r="D18" t="s">
        <v>1017</v>
      </c>
      <c r="E18" t="s">
        <v>586</v>
      </c>
      <c r="F18" t="s">
        <v>587</v>
      </c>
      <c r="G18" s="48">
        <v>2.31</v>
      </c>
      <c r="O18">
        <v>1847</v>
      </c>
      <c r="R18" t="s">
        <v>587</v>
      </c>
      <c r="S18" t="s">
        <v>587</v>
      </c>
      <c r="T18" t="s">
        <v>587</v>
      </c>
    </row>
    <row r="19" spans="1:20" x14ac:dyDescent="0.3">
      <c r="A19" s="76">
        <v>45474</v>
      </c>
      <c r="B19" t="s">
        <v>1665</v>
      </c>
      <c r="C19" t="s">
        <v>1668</v>
      </c>
      <c r="D19" t="s">
        <v>1017</v>
      </c>
      <c r="E19" t="s">
        <v>586</v>
      </c>
      <c r="F19" t="s">
        <v>587</v>
      </c>
      <c r="G19" s="48">
        <v>71.98</v>
      </c>
      <c r="O19">
        <v>1847</v>
      </c>
      <c r="R19" t="s">
        <v>587</v>
      </c>
      <c r="S19" t="s">
        <v>587</v>
      </c>
      <c r="T19" t="s">
        <v>587</v>
      </c>
    </row>
    <row r="20" spans="1:20" x14ac:dyDescent="0.3">
      <c r="A20" s="76">
        <v>45474</v>
      </c>
      <c r="B20" t="s">
        <v>1670</v>
      </c>
      <c r="C20" t="s">
        <v>1671</v>
      </c>
      <c r="D20" t="s">
        <v>1017</v>
      </c>
      <c r="E20" t="s">
        <v>586</v>
      </c>
      <c r="F20" t="s">
        <v>587</v>
      </c>
      <c r="G20" s="48">
        <v>23.29</v>
      </c>
      <c r="O20">
        <v>1847</v>
      </c>
      <c r="R20" t="s">
        <v>587</v>
      </c>
      <c r="S20" t="s">
        <v>587</v>
      </c>
      <c r="T20" t="s">
        <v>587</v>
      </c>
    </row>
    <row r="21" spans="1:20" x14ac:dyDescent="0.3">
      <c r="A21" s="76">
        <v>45505</v>
      </c>
      <c r="B21" t="s">
        <v>1677</v>
      </c>
      <c r="C21" t="s">
        <v>1678</v>
      </c>
      <c r="D21" t="s">
        <v>1017</v>
      </c>
      <c r="E21" t="s">
        <v>586</v>
      </c>
      <c r="F21" t="s">
        <v>587</v>
      </c>
      <c r="G21" s="48">
        <v>2.4700000000000002</v>
      </c>
      <c r="O21">
        <v>1863</v>
      </c>
      <c r="R21" t="s">
        <v>587</v>
      </c>
      <c r="S21" t="s">
        <v>587</v>
      </c>
      <c r="T21" t="s">
        <v>587</v>
      </c>
    </row>
    <row r="22" spans="1:20" x14ac:dyDescent="0.3">
      <c r="A22" s="76">
        <v>45505</v>
      </c>
      <c r="B22" t="s">
        <v>1680</v>
      </c>
      <c r="C22" t="s">
        <v>1681</v>
      </c>
      <c r="D22" t="s">
        <v>1017</v>
      </c>
      <c r="E22" t="s">
        <v>586</v>
      </c>
      <c r="F22" t="s">
        <v>587</v>
      </c>
      <c r="G22" s="48">
        <v>2.0699999999999998</v>
      </c>
      <c r="O22">
        <v>1867</v>
      </c>
      <c r="R22" t="s">
        <v>587</v>
      </c>
      <c r="S22" t="s">
        <v>587</v>
      </c>
      <c r="T22" t="s">
        <v>587</v>
      </c>
    </row>
    <row r="23" spans="1:20" x14ac:dyDescent="0.3">
      <c r="A23" s="76">
        <v>45505</v>
      </c>
      <c r="B23" t="s">
        <v>1683</v>
      </c>
      <c r="C23" t="s">
        <v>1684</v>
      </c>
      <c r="D23" t="s">
        <v>1017</v>
      </c>
      <c r="E23" t="s">
        <v>586</v>
      </c>
      <c r="F23" t="s">
        <v>587</v>
      </c>
      <c r="G23" s="48">
        <v>0.55000000000000004</v>
      </c>
      <c r="O23">
        <v>1867</v>
      </c>
      <c r="R23" t="s">
        <v>587</v>
      </c>
      <c r="S23" t="s">
        <v>587</v>
      </c>
      <c r="T23" t="s">
        <v>587</v>
      </c>
    </row>
    <row r="24" spans="1:20" x14ac:dyDescent="0.3">
      <c r="A24" s="76">
        <v>45505</v>
      </c>
      <c r="B24" t="s">
        <v>1686</v>
      </c>
      <c r="C24" t="s">
        <v>1687</v>
      </c>
      <c r="D24" t="s">
        <v>1135</v>
      </c>
      <c r="E24" t="s">
        <v>586</v>
      </c>
      <c r="F24" t="s">
        <v>1695</v>
      </c>
      <c r="G24" s="48">
        <v>17.05</v>
      </c>
      <c r="O24">
        <v>1888</v>
      </c>
      <c r="R24" t="s">
        <v>587</v>
      </c>
      <c r="S24" t="s">
        <v>587</v>
      </c>
      <c r="T24" t="s">
        <v>587</v>
      </c>
    </row>
    <row r="25" spans="1:20" x14ac:dyDescent="0.3">
      <c r="A25" s="76">
        <v>45505</v>
      </c>
      <c r="B25" t="s">
        <v>1689</v>
      </c>
      <c r="C25" t="s">
        <v>1690</v>
      </c>
      <c r="D25" t="s">
        <v>1017</v>
      </c>
      <c r="E25" t="s">
        <v>586</v>
      </c>
      <c r="F25" t="s">
        <v>587</v>
      </c>
      <c r="G25" s="48">
        <v>0.86</v>
      </c>
      <c r="O25">
        <v>1878</v>
      </c>
      <c r="R25" t="s">
        <v>587</v>
      </c>
      <c r="S25" t="s">
        <v>587</v>
      </c>
      <c r="T25" t="s">
        <v>587</v>
      </c>
    </row>
    <row r="26" spans="1:20" x14ac:dyDescent="0.3">
      <c r="A26" s="76">
        <v>45536</v>
      </c>
      <c r="B26" t="s">
        <v>1696</v>
      </c>
      <c r="C26" t="s">
        <v>1697</v>
      </c>
      <c r="D26" t="s">
        <v>1017</v>
      </c>
      <c r="E26" t="s">
        <v>586</v>
      </c>
      <c r="F26" t="s">
        <v>1698</v>
      </c>
      <c r="G26" s="48">
        <v>0.89</v>
      </c>
      <c r="O26">
        <v>1907</v>
      </c>
      <c r="R26" t="s">
        <v>587</v>
      </c>
      <c r="S26" t="s">
        <v>587</v>
      </c>
      <c r="T26" t="s">
        <v>587</v>
      </c>
    </row>
    <row r="27" spans="1:20" x14ac:dyDescent="0.3">
      <c r="A27" s="76">
        <v>45536</v>
      </c>
      <c r="B27" t="s">
        <v>1699</v>
      </c>
      <c r="C27" t="s">
        <v>1700</v>
      </c>
      <c r="D27" t="s">
        <v>1017</v>
      </c>
      <c r="E27" t="s">
        <v>586</v>
      </c>
      <c r="F27" t="s">
        <v>587</v>
      </c>
      <c r="G27" s="48">
        <v>0.68</v>
      </c>
      <c r="O27">
        <v>1907</v>
      </c>
      <c r="R27" t="s">
        <v>587</v>
      </c>
      <c r="S27" t="s">
        <v>587</v>
      </c>
      <c r="T27" t="s">
        <v>587</v>
      </c>
    </row>
    <row r="28" spans="1:20" x14ac:dyDescent="0.3">
      <c r="A28" s="76">
        <v>45536</v>
      </c>
      <c r="B28" t="s">
        <v>1701</v>
      </c>
      <c r="C28" t="s">
        <v>1702</v>
      </c>
      <c r="D28" t="s">
        <v>1017</v>
      </c>
      <c r="E28" t="s">
        <v>586</v>
      </c>
      <c r="F28" t="s">
        <v>1713</v>
      </c>
      <c r="G28" s="48">
        <v>0.53</v>
      </c>
      <c r="O28">
        <v>1913</v>
      </c>
      <c r="R28" t="s">
        <v>587</v>
      </c>
      <c r="S28" t="s">
        <v>587</v>
      </c>
      <c r="T28" t="s">
        <v>587</v>
      </c>
    </row>
    <row r="29" spans="1:20" x14ac:dyDescent="0.3">
      <c r="A29" s="76">
        <v>45536</v>
      </c>
      <c r="B29" t="s">
        <v>1703</v>
      </c>
      <c r="C29" t="s">
        <v>1704</v>
      </c>
      <c r="D29" t="s">
        <v>1017</v>
      </c>
      <c r="E29" t="s">
        <v>586</v>
      </c>
      <c r="F29" t="s">
        <v>1715</v>
      </c>
      <c r="G29" s="48">
        <v>0.22</v>
      </c>
      <c r="O29">
        <v>1913</v>
      </c>
      <c r="R29" t="s">
        <v>587</v>
      </c>
      <c r="S29" t="s">
        <v>587</v>
      </c>
      <c r="T29" t="s">
        <v>587</v>
      </c>
    </row>
    <row r="30" spans="1:20" x14ac:dyDescent="0.3">
      <c r="A30" s="76">
        <v>45536</v>
      </c>
      <c r="B30" t="s">
        <v>1705</v>
      </c>
      <c r="C30" t="s">
        <v>1706</v>
      </c>
      <c r="D30" t="s">
        <v>1707</v>
      </c>
      <c r="E30" t="s">
        <v>581</v>
      </c>
      <c r="F30" t="s">
        <v>1706</v>
      </c>
      <c r="G30" s="48">
        <v>-0.89</v>
      </c>
      <c r="M30" t="s">
        <v>582</v>
      </c>
      <c r="O30">
        <v>2097</v>
      </c>
      <c r="R30" t="s">
        <v>587</v>
      </c>
      <c r="S30" t="s">
        <v>587</v>
      </c>
      <c r="T30" t="s">
        <v>587</v>
      </c>
    </row>
    <row r="31" spans="1:20" x14ac:dyDescent="0.3">
      <c r="A31" s="76">
        <v>45566</v>
      </c>
      <c r="B31" t="s">
        <v>1705</v>
      </c>
      <c r="C31" t="s">
        <v>1717</v>
      </c>
      <c r="D31" t="s">
        <v>1025</v>
      </c>
      <c r="E31" t="s">
        <v>586</v>
      </c>
      <c r="F31" t="s">
        <v>587</v>
      </c>
      <c r="G31" s="48">
        <v>367847.91</v>
      </c>
      <c r="O31">
        <v>1933</v>
      </c>
      <c r="R31" t="s">
        <v>587</v>
      </c>
      <c r="S31" t="s">
        <v>587</v>
      </c>
      <c r="T31" t="s">
        <v>587</v>
      </c>
    </row>
    <row r="32" spans="1:20" x14ac:dyDescent="0.3">
      <c r="A32" s="76">
        <v>45566</v>
      </c>
      <c r="B32" t="s">
        <v>1719</v>
      </c>
      <c r="C32" t="s">
        <v>1720</v>
      </c>
      <c r="D32" t="s">
        <v>1017</v>
      </c>
      <c r="E32" t="s">
        <v>586</v>
      </c>
      <c r="F32" t="s">
        <v>1721</v>
      </c>
      <c r="G32" s="48">
        <v>0.8</v>
      </c>
      <c r="O32">
        <v>1927</v>
      </c>
      <c r="R32" t="s">
        <v>587</v>
      </c>
      <c r="S32" t="s">
        <v>587</v>
      </c>
      <c r="T32" t="s">
        <v>587</v>
      </c>
    </row>
    <row r="33" spans="1:20" x14ac:dyDescent="0.3">
      <c r="A33" s="76">
        <v>45566</v>
      </c>
      <c r="B33" t="s">
        <v>1722</v>
      </c>
      <c r="C33" t="s">
        <v>1723</v>
      </c>
      <c r="D33" t="s">
        <v>1017</v>
      </c>
      <c r="E33" t="s">
        <v>586</v>
      </c>
      <c r="F33" t="s">
        <v>587</v>
      </c>
      <c r="G33" s="48">
        <v>1.65</v>
      </c>
      <c r="O33">
        <v>1933</v>
      </c>
      <c r="R33" t="s">
        <v>587</v>
      </c>
      <c r="S33" t="s">
        <v>587</v>
      </c>
      <c r="T33" t="s">
        <v>587</v>
      </c>
    </row>
    <row r="34" spans="1:20" x14ac:dyDescent="0.3">
      <c r="A34" s="76">
        <v>45566</v>
      </c>
      <c r="B34" t="s">
        <v>1725</v>
      </c>
      <c r="C34" t="s">
        <v>1726</v>
      </c>
      <c r="D34" t="s">
        <v>1017</v>
      </c>
      <c r="E34" t="s">
        <v>586</v>
      </c>
      <c r="F34" t="s">
        <v>587</v>
      </c>
      <c r="G34" s="48">
        <v>0.52</v>
      </c>
      <c r="O34">
        <v>1933</v>
      </c>
      <c r="R34" t="s">
        <v>587</v>
      </c>
      <c r="S34" t="s">
        <v>587</v>
      </c>
      <c r="T34" t="s">
        <v>587</v>
      </c>
    </row>
    <row r="35" spans="1:20" x14ac:dyDescent="0.3">
      <c r="A35" s="76">
        <v>45566</v>
      </c>
      <c r="B35" t="s">
        <v>1727</v>
      </c>
      <c r="C35" t="s">
        <v>1728</v>
      </c>
      <c r="D35" t="s">
        <v>1729</v>
      </c>
      <c r="E35" t="s">
        <v>581</v>
      </c>
      <c r="F35" t="s">
        <v>1728</v>
      </c>
      <c r="G35" s="48">
        <v>-1.55</v>
      </c>
      <c r="M35" t="s">
        <v>582</v>
      </c>
      <c r="O35">
        <v>2124</v>
      </c>
      <c r="R35" t="s">
        <v>587</v>
      </c>
      <c r="S35" t="s">
        <v>587</v>
      </c>
      <c r="T35" t="s">
        <v>587</v>
      </c>
    </row>
    <row r="36" spans="1:20" x14ac:dyDescent="0.3">
      <c r="A36" s="76">
        <v>45597</v>
      </c>
      <c r="B36" t="s">
        <v>1755</v>
      </c>
      <c r="C36" t="s">
        <v>1756</v>
      </c>
      <c r="D36" t="s">
        <v>1017</v>
      </c>
      <c r="E36" t="s">
        <v>586</v>
      </c>
      <c r="F36" t="s">
        <v>587</v>
      </c>
      <c r="G36" s="48">
        <v>1.51</v>
      </c>
      <c r="O36">
        <v>1963</v>
      </c>
      <c r="R36" t="s">
        <v>587</v>
      </c>
      <c r="S36" t="s">
        <v>587</v>
      </c>
      <c r="T36" t="s">
        <v>587</v>
      </c>
    </row>
    <row r="37" spans="1:20" x14ac:dyDescent="0.3">
      <c r="A37" s="76">
        <v>45597</v>
      </c>
      <c r="B37" t="s">
        <v>1758</v>
      </c>
      <c r="C37" t="s">
        <v>1759</v>
      </c>
      <c r="D37" t="s">
        <v>1017</v>
      </c>
      <c r="E37" t="s">
        <v>586</v>
      </c>
      <c r="F37" t="s">
        <v>587</v>
      </c>
      <c r="G37" s="48">
        <v>1.44</v>
      </c>
      <c r="O37">
        <v>1967</v>
      </c>
      <c r="R37" t="s">
        <v>587</v>
      </c>
      <c r="S37" t="s">
        <v>587</v>
      </c>
      <c r="T37" t="s">
        <v>587</v>
      </c>
    </row>
    <row r="38" spans="1:20" x14ac:dyDescent="0.3">
      <c r="A38" s="76">
        <v>45597</v>
      </c>
      <c r="B38" t="s">
        <v>1761</v>
      </c>
      <c r="C38" t="s">
        <v>1762</v>
      </c>
      <c r="D38" t="s">
        <v>1017</v>
      </c>
      <c r="E38" t="s">
        <v>586</v>
      </c>
      <c r="F38" t="s">
        <v>587</v>
      </c>
      <c r="G38" s="48">
        <v>0.48</v>
      </c>
      <c r="O38">
        <v>1967</v>
      </c>
      <c r="R38" t="s">
        <v>587</v>
      </c>
      <c r="S38" t="s">
        <v>587</v>
      </c>
      <c r="T38" t="s">
        <v>587</v>
      </c>
    </row>
    <row r="39" spans="1:20" x14ac:dyDescent="0.3">
      <c r="A39" s="76">
        <v>45627</v>
      </c>
      <c r="B39" t="s">
        <v>1766</v>
      </c>
      <c r="C39" t="s">
        <v>1767</v>
      </c>
      <c r="D39" t="s">
        <v>614</v>
      </c>
      <c r="E39" t="s">
        <v>586</v>
      </c>
      <c r="F39" t="s">
        <v>587</v>
      </c>
      <c r="G39" s="48">
        <v>777839.55</v>
      </c>
      <c r="O39">
        <v>1976</v>
      </c>
      <c r="R39" t="s">
        <v>587</v>
      </c>
      <c r="S39" t="s">
        <v>587</v>
      </c>
      <c r="T39" t="s">
        <v>587</v>
      </c>
    </row>
    <row r="40" spans="1:20" x14ac:dyDescent="0.3">
      <c r="A40" s="76">
        <v>45627</v>
      </c>
      <c r="B40" t="s">
        <v>1768</v>
      </c>
      <c r="C40" t="s">
        <v>1769</v>
      </c>
      <c r="D40" t="s">
        <v>1135</v>
      </c>
      <c r="E40" t="s">
        <v>586</v>
      </c>
      <c r="F40" t="s">
        <v>1770</v>
      </c>
      <c r="G40" s="48">
        <v>11.82</v>
      </c>
      <c r="O40">
        <v>1976</v>
      </c>
      <c r="R40" t="s">
        <v>587</v>
      </c>
      <c r="S40" t="s">
        <v>587</v>
      </c>
      <c r="T40" t="s">
        <v>587</v>
      </c>
    </row>
    <row r="41" spans="1:20" x14ac:dyDescent="0.3">
      <c r="A41" t="s">
        <v>1771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53C0B-ED80-4803-BE8D-6425EACF3F02}">
  <dimension ref="A1:T40"/>
  <sheetViews>
    <sheetView workbookViewId="0">
      <selection activeCell="D38" sqref="D38:D40"/>
    </sheetView>
  </sheetViews>
  <sheetFormatPr defaultRowHeight="14.4" x14ac:dyDescent="0.3"/>
  <sheetData>
    <row r="1" spans="1:5" x14ac:dyDescent="0.3">
      <c r="A1" t="s">
        <v>542</v>
      </c>
      <c r="B1">
        <v>2025</v>
      </c>
    </row>
    <row r="3" spans="1:5" x14ac:dyDescent="0.3">
      <c r="A3" t="s">
        <v>543</v>
      </c>
      <c r="B3">
        <v>202407</v>
      </c>
      <c r="C3" t="s">
        <v>544</v>
      </c>
      <c r="D3">
        <v>202411</v>
      </c>
    </row>
    <row r="5" spans="1:5" x14ac:dyDescent="0.3">
      <c r="A5" t="s">
        <v>545</v>
      </c>
      <c r="B5" t="s">
        <v>673</v>
      </c>
      <c r="C5" t="s">
        <v>982</v>
      </c>
    </row>
    <row r="6" spans="1:5" x14ac:dyDescent="0.3">
      <c r="A6" t="s">
        <v>547</v>
      </c>
      <c r="B6" t="s">
        <v>548</v>
      </c>
    </row>
    <row r="7" spans="1:5" x14ac:dyDescent="0.3">
      <c r="A7" t="s">
        <v>549</v>
      </c>
      <c r="B7" t="s">
        <v>550</v>
      </c>
    </row>
    <row r="8" spans="1:5" x14ac:dyDescent="0.3">
      <c r="A8" t="s">
        <v>551</v>
      </c>
      <c r="B8" t="s">
        <v>552</v>
      </c>
    </row>
    <row r="9" spans="1:5" x14ac:dyDescent="0.3">
      <c r="A9" t="s">
        <v>553</v>
      </c>
      <c r="B9" t="s">
        <v>554</v>
      </c>
    </row>
    <row r="10" spans="1:5" x14ac:dyDescent="0.3">
      <c r="A10" t="s">
        <v>555</v>
      </c>
      <c r="B10" t="s">
        <v>556</v>
      </c>
    </row>
    <row r="11" spans="1:5" x14ac:dyDescent="0.3">
      <c r="A11" t="s">
        <v>557</v>
      </c>
      <c r="B11" t="s">
        <v>983</v>
      </c>
    </row>
    <row r="13" spans="1:5" x14ac:dyDescent="0.3">
      <c r="A13" t="s">
        <v>1653</v>
      </c>
      <c r="D13" t="s">
        <v>1654</v>
      </c>
      <c r="E13" t="s">
        <v>1732</v>
      </c>
    </row>
    <row r="14" spans="1:5" x14ac:dyDescent="0.3">
      <c r="A14" t="s">
        <v>1733</v>
      </c>
      <c r="D14" t="s">
        <v>1734</v>
      </c>
      <c r="E14" t="s">
        <v>1732</v>
      </c>
    </row>
    <row r="17" spans="1:20" x14ac:dyDescent="0.3">
      <c r="A17" t="s">
        <v>561</v>
      </c>
      <c r="B17" t="s">
        <v>562</v>
      </c>
      <c r="C17" t="s">
        <v>563</v>
      </c>
      <c r="D17" t="s">
        <v>564</v>
      </c>
      <c r="E17" t="s">
        <v>565</v>
      </c>
      <c r="F17" t="s">
        <v>566</v>
      </c>
      <c r="G17" t="s">
        <v>1735</v>
      </c>
      <c r="H17" t="s">
        <v>568</v>
      </c>
      <c r="I17" t="s">
        <v>569</v>
      </c>
      <c r="J17" t="s">
        <v>570</v>
      </c>
      <c r="K17" t="s">
        <v>571</v>
      </c>
      <c r="L17" t="s">
        <v>572</v>
      </c>
      <c r="M17" t="s">
        <v>573</v>
      </c>
      <c r="N17" t="s">
        <v>574</v>
      </c>
      <c r="O17" t="s">
        <v>575</v>
      </c>
      <c r="P17" t="s">
        <v>576</v>
      </c>
      <c r="Q17" t="s">
        <v>577</v>
      </c>
      <c r="R17" t="s">
        <v>1656</v>
      </c>
      <c r="S17" t="s">
        <v>1657</v>
      </c>
      <c r="T17" t="s">
        <v>1658</v>
      </c>
    </row>
    <row r="18" spans="1:20" x14ac:dyDescent="0.3">
      <c r="A18" s="149">
        <v>45497</v>
      </c>
      <c r="B18" t="s">
        <v>1659</v>
      </c>
      <c r="C18" t="s">
        <v>1660</v>
      </c>
      <c r="D18" t="s">
        <v>1017</v>
      </c>
      <c r="E18" t="s">
        <v>586</v>
      </c>
      <c r="F18" t="s">
        <v>587</v>
      </c>
      <c r="G18" t="s">
        <v>1736</v>
      </c>
      <c r="O18">
        <v>1845</v>
      </c>
      <c r="R18" t="s">
        <v>587</v>
      </c>
      <c r="S18" t="s">
        <v>587</v>
      </c>
      <c r="T18" t="s">
        <v>587</v>
      </c>
    </row>
    <row r="19" spans="1:20" x14ac:dyDescent="0.3">
      <c r="A19" s="149">
        <v>45497</v>
      </c>
      <c r="B19" t="s">
        <v>1662</v>
      </c>
      <c r="C19" t="s">
        <v>1663</v>
      </c>
      <c r="D19" t="s">
        <v>1017</v>
      </c>
      <c r="E19" t="s">
        <v>586</v>
      </c>
      <c r="F19" t="s">
        <v>587</v>
      </c>
      <c r="G19" t="s">
        <v>1737</v>
      </c>
      <c r="O19">
        <v>1845</v>
      </c>
      <c r="R19" t="s">
        <v>587</v>
      </c>
      <c r="S19" t="s">
        <v>587</v>
      </c>
      <c r="T19" t="s">
        <v>587</v>
      </c>
    </row>
    <row r="20" spans="1:20" x14ac:dyDescent="0.3">
      <c r="A20" s="149">
        <v>45497</v>
      </c>
      <c r="B20" t="s">
        <v>1665</v>
      </c>
      <c r="C20" t="s">
        <v>1666</v>
      </c>
      <c r="D20" t="s">
        <v>1017</v>
      </c>
      <c r="E20" t="s">
        <v>586</v>
      </c>
      <c r="F20" t="s">
        <v>587</v>
      </c>
      <c r="G20" t="s">
        <v>1738</v>
      </c>
      <c r="O20">
        <v>1847</v>
      </c>
      <c r="R20" t="s">
        <v>587</v>
      </c>
      <c r="S20" t="s">
        <v>587</v>
      </c>
      <c r="T20" t="s">
        <v>587</v>
      </c>
    </row>
    <row r="21" spans="1:20" x14ac:dyDescent="0.3">
      <c r="A21" s="149">
        <v>45497</v>
      </c>
      <c r="B21" t="s">
        <v>1665</v>
      </c>
      <c r="C21" t="s">
        <v>1668</v>
      </c>
      <c r="D21" t="s">
        <v>1017</v>
      </c>
      <c r="E21" t="s">
        <v>586</v>
      </c>
      <c r="F21" t="s">
        <v>587</v>
      </c>
      <c r="G21" t="s">
        <v>1739</v>
      </c>
      <c r="O21">
        <v>1847</v>
      </c>
      <c r="R21" t="s">
        <v>587</v>
      </c>
      <c r="S21" t="s">
        <v>587</v>
      </c>
      <c r="T21" t="s">
        <v>587</v>
      </c>
    </row>
    <row r="22" spans="1:20" x14ac:dyDescent="0.3">
      <c r="A22" s="149">
        <v>45497</v>
      </c>
      <c r="B22" t="s">
        <v>1670</v>
      </c>
      <c r="C22" t="s">
        <v>1671</v>
      </c>
      <c r="D22" t="s">
        <v>1017</v>
      </c>
      <c r="E22" t="s">
        <v>586</v>
      </c>
      <c r="F22" t="s">
        <v>587</v>
      </c>
      <c r="G22" t="s">
        <v>1740</v>
      </c>
      <c r="O22">
        <v>1847</v>
      </c>
      <c r="R22" t="s">
        <v>587</v>
      </c>
      <c r="S22" t="s">
        <v>587</v>
      </c>
      <c r="T22" t="s">
        <v>587</v>
      </c>
    </row>
    <row r="23" spans="1:20" x14ac:dyDescent="0.3">
      <c r="A23" s="149">
        <v>45528</v>
      </c>
      <c r="B23" t="s">
        <v>1677</v>
      </c>
      <c r="C23" t="s">
        <v>1678</v>
      </c>
      <c r="D23" t="s">
        <v>1017</v>
      </c>
      <c r="E23" t="s">
        <v>586</v>
      </c>
      <c r="F23" t="s">
        <v>587</v>
      </c>
      <c r="G23" t="s">
        <v>1741</v>
      </c>
      <c r="O23">
        <v>1863</v>
      </c>
      <c r="R23" t="s">
        <v>587</v>
      </c>
      <c r="S23" t="s">
        <v>587</v>
      </c>
      <c r="T23" t="s">
        <v>587</v>
      </c>
    </row>
    <row r="24" spans="1:20" x14ac:dyDescent="0.3">
      <c r="A24" s="149">
        <v>45528</v>
      </c>
      <c r="B24" t="s">
        <v>1680</v>
      </c>
      <c r="C24" t="s">
        <v>1681</v>
      </c>
      <c r="D24" t="s">
        <v>1017</v>
      </c>
      <c r="E24" t="s">
        <v>586</v>
      </c>
      <c r="F24" t="s">
        <v>587</v>
      </c>
      <c r="G24" t="s">
        <v>1742</v>
      </c>
      <c r="O24">
        <v>1867</v>
      </c>
      <c r="R24" t="s">
        <v>587</v>
      </c>
      <c r="S24" t="s">
        <v>587</v>
      </c>
      <c r="T24" t="s">
        <v>587</v>
      </c>
    </row>
    <row r="25" spans="1:20" x14ac:dyDescent="0.3">
      <c r="A25" s="149">
        <v>45528</v>
      </c>
      <c r="B25" t="s">
        <v>1683</v>
      </c>
      <c r="C25" t="s">
        <v>1684</v>
      </c>
      <c r="D25" t="s">
        <v>1017</v>
      </c>
      <c r="E25" t="s">
        <v>586</v>
      </c>
      <c r="F25" t="s">
        <v>587</v>
      </c>
      <c r="G25" t="s">
        <v>1743</v>
      </c>
      <c r="O25">
        <v>1867</v>
      </c>
      <c r="R25" t="s">
        <v>587</v>
      </c>
      <c r="S25" t="s">
        <v>587</v>
      </c>
      <c r="T25" t="s">
        <v>587</v>
      </c>
    </row>
    <row r="26" spans="1:20" x14ac:dyDescent="0.3">
      <c r="A26" s="149">
        <v>45528</v>
      </c>
      <c r="B26" t="s">
        <v>1686</v>
      </c>
      <c r="C26" t="s">
        <v>1687</v>
      </c>
      <c r="D26" t="s">
        <v>1135</v>
      </c>
      <c r="E26" t="s">
        <v>586</v>
      </c>
      <c r="F26" t="s">
        <v>1695</v>
      </c>
      <c r="G26" t="s">
        <v>1744</v>
      </c>
      <c r="O26">
        <v>1888</v>
      </c>
      <c r="R26" t="s">
        <v>587</v>
      </c>
      <c r="S26" t="s">
        <v>587</v>
      </c>
      <c r="T26" t="s">
        <v>587</v>
      </c>
    </row>
    <row r="27" spans="1:20" x14ac:dyDescent="0.3">
      <c r="A27" s="149">
        <v>45528</v>
      </c>
      <c r="B27" t="s">
        <v>1689</v>
      </c>
      <c r="C27" t="s">
        <v>1690</v>
      </c>
      <c r="D27" t="s">
        <v>1017</v>
      </c>
      <c r="E27" t="s">
        <v>586</v>
      </c>
      <c r="F27" t="s">
        <v>587</v>
      </c>
      <c r="G27" t="s">
        <v>1745</v>
      </c>
      <c r="O27">
        <v>1878</v>
      </c>
      <c r="R27" t="s">
        <v>587</v>
      </c>
      <c r="S27" t="s">
        <v>587</v>
      </c>
      <c r="T27" t="s">
        <v>587</v>
      </c>
    </row>
    <row r="28" spans="1:20" x14ac:dyDescent="0.3">
      <c r="A28" s="149">
        <v>45559</v>
      </c>
      <c r="B28" t="s">
        <v>1696</v>
      </c>
      <c r="C28" t="s">
        <v>1697</v>
      </c>
      <c r="D28" t="s">
        <v>1017</v>
      </c>
      <c r="E28" t="s">
        <v>586</v>
      </c>
      <c r="F28" t="s">
        <v>1698</v>
      </c>
      <c r="G28" t="s">
        <v>1746</v>
      </c>
      <c r="O28">
        <v>1907</v>
      </c>
      <c r="R28" t="s">
        <v>587</v>
      </c>
      <c r="S28" t="s">
        <v>587</v>
      </c>
      <c r="T28" t="s">
        <v>587</v>
      </c>
    </row>
    <row r="29" spans="1:20" x14ac:dyDescent="0.3">
      <c r="A29" s="149">
        <v>45559</v>
      </c>
      <c r="B29" t="s">
        <v>1699</v>
      </c>
      <c r="C29" t="s">
        <v>1700</v>
      </c>
      <c r="D29" t="s">
        <v>1017</v>
      </c>
      <c r="E29" t="s">
        <v>586</v>
      </c>
      <c r="F29" t="s">
        <v>587</v>
      </c>
      <c r="G29" t="s">
        <v>1747</v>
      </c>
      <c r="O29">
        <v>1907</v>
      </c>
      <c r="R29" t="s">
        <v>587</v>
      </c>
      <c r="S29" t="s">
        <v>587</v>
      </c>
      <c r="T29" t="s">
        <v>587</v>
      </c>
    </row>
    <row r="30" spans="1:20" x14ac:dyDescent="0.3">
      <c r="A30" s="149">
        <v>45559</v>
      </c>
      <c r="B30" t="s">
        <v>1701</v>
      </c>
      <c r="C30" t="s">
        <v>1702</v>
      </c>
      <c r="D30" t="s">
        <v>1017</v>
      </c>
      <c r="E30" t="s">
        <v>586</v>
      </c>
      <c r="F30" t="s">
        <v>1713</v>
      </c>
      <c r="G30" t="s">
        <v>1748</v>
      </c>
      <c r="O30">
        <v>1913</v>
      </c>
      <c r="R30" t="s">
        <v>587</v>
      </c>
      <c r="S30" t="s">
        <v>587</v>
      </c>
      <c r="T30" t="s">
        <v>587</v>
      </c>
    </row>
    <row r="31" spans="1:20" x14ac:dyDescent="0.3">
      <c r="A31" s="149">
        <v>45559</v>
      </c>
      <c r="B31" t="s">
        <v>1703</v>
      </c>
      <c r="C31" t="s">
        <v>1704</v>
      </c>
      <c r="D31" t="s">
        <v>1017</v>
      </c>
      <c r="E31" t="s">
        <v>586</v>
      </c>
      <c r="F31" t="s">
        <v>1715</v>
      </c>
      <c r="G31" t="s">
        <v>1749</v>
      </c>
      <c r="O31">
        <v>1913</v>
      </c>
      <c r="R31" t="s">
        <v>587</v>
      </c>
      <c r="S31" t="s">
        <v>587</v>
      </c>
      <c r="T31" t="s">
        <v>587</v>
      </c>
    </row>
    <row r="32" spans="1:20" x14ac:dyDescent="0.3">
      <c r="A32" s="149">
        <v>45559</v>
      </c>
      <c r="B32" t="s">
        <v>1705</v>
      </c>
      <c r="C32" t="s">
        <v>1706</v>
      </c>
      <c r="D32" t="s">
        <v>1707</v>
      </c>
      <c r="E32" t="s">
        <v>581</v>
      </c>
      <c r="F32" t="s">
        <v>1706</v>
      </c>
      <c r="G32" t="s">
        <v>1750</v>
      </c>
      <c r="M32" t="s">
        <v>582</v>
      </c>
      <c r="O32">
        <v>2097</v>
      </c>
      <c r="R32" t="s">
        <v>587</v>
      </c>
      <c r="S32" t="s">
        <v>587</v>
      </c>
      <c r="T32" t="s">
        <v>587</v>
      </c>
    </row>
    <row r="33" spans="1:20" x14ac:dyDescent="0.3">
      <c r="A33" s="149">
        <v>45589</v>
      </c>
      <c r="B33" t="s">
        <v>1705</v>
      </c>
      <c r="C33" t="s">
        <v>1717</v>
      </c>
      <c r="D33" t="s">
        <v>1025</v>
      </c>
      <c r="E33" t="s">
        <v>586</v>
      </c>
      <c r="F33" t="s">
        <v>587</v>
      </c>
      <c r="G33" t="s">
        <v>1751</v>
      </c>
      <c r="O33">
        <v>1933</v>
      </c>
      <c r="R33" t="s">
        <v>587</v>
      </c>
      <c r="S33" t="s">
        <v>587</v>
      </c>
      <c r="T33" t="s">
        <v>587</v>
      </c>
    </row>
    <row r="34" spans="1:20" x14ac:dyDescent="0.3">
      <c r="A34" s="149">
        <v>45589</v>
      </c>
      <c r="B34" t="s">
        <v>1719</v>
      </c>
      <c r="C34" t="s">
        <v>1720</v>
      </c>
      <c r="D34" t="s">
        <v>1017</v>
      </c>
      <c r="E34" t="s">
        <v>586</v>
      </c>
      <c r="F34" t="s">
        <v>1721</v>
      </c>
      <c r="G34" t="s">
        <v>1752</v>
      </c>
      <c r="O34">
        <v>1927</v>
      </c>
      <c r="R34" t="s">
        <v>587</v>
      </c>
      <c r="S34" t="s">
        <v>587</v>
      </c>
      <c r="T34" t="s">
        <v>587</v>
      </c>
    </row>
    <row r="35" spans="1:20" x14ac:dyDescent="0.3">
      <c r="A35" s="149">
        <v>45589</v>
      </c>
      <c r="B35" t="s">
        <v>1722</v>
      </c>
      <c r="C35" t="s">
        <v>1723</v>
      </c>
      <c r="D35" t="s">
        <v>1017</v>
      </c>
      <c r="E35" t="s">
        <v>586</v>
      </c>
      <c r="F35" t="s">
        <v>587</v>
      </c>
      <c r="G35" t="s">
        <v>1753</v>
      </c>
      <c r="O35">
        <v>1933</v>
      </c>
      <c r="R35" t="s">
        <v>587</v>
      </c>
      <c r="S35" t="s">
        <v>587</v>
      </c>
      <c r="T35" t="s">
        <v>587</v>
      </c>
    </row>
    <row r="36" spans="1:20" x14ac:dyDescent="0.3">
      <c r="A36" s="149">
        <v>45589</v>
      </c>
      <c r="B36" t="s">
        <v>1725</v>
      </c>
      <c r="C36" t="s">
        <v>1726</v>
      </c>
      <c r="D36" t="s">
        <v>1017</v>
      </c>
      <c r="E36" t="s">
        <v>586</v>
      </c>
      <c r="F36" t="s">
        <v>587</v>
      </c>
      <c r="G36" t="s">
        <v>1737</v>
      </c>
      <c r="O36">
        <v>1933</v>
      </c>
      <c r="R36" t="s">
        <v>587</v>
      </c>
      <c r="S36" t="s">
        <v>587</v>
      </c>
      <c r="T36" t="s">
        <v>587</v>
      </c>
    </row>
    <row r="37" spans="1:20" x14ac:dyDescent="0.3">
      <c r="A37" s="149">
        <v>45589</v>
      </c>
      <c r="B37" t="s">
        <v>1727</v>
      </c>
      <c r="C37" t="s">
        <v>1728</v>
      </c>
      <c r="D37" t="s">
        <v>1729</v>
      </c>
      <c r="E37" t="s">
        <v>581</v>
      </c>
      <c r="F37" t="s">
        <v>1728</v>
      </c>
      <c r="G37" t="s">
        <v>1754</v>
      </c>
      <c r="M37" t="s">
        <v>582</v>
      </c>
      <c r="O37">
        <v>2124</v>
      </c>
      <c r="R37" t="s">
        <v>587</v>
      </c>
      <c r="S37" t="s">
        <v>587</v>
      </c>
      <c r="T37" t="s">
        <v>587</v>
      </c>
    </row>
    <row r="38" spans="1:20" x14ac:dyDescent="0.3">
      <c r="A38" s="149">
        <v>45620</v>
      </c>
      <c r="B38" t="s">
        <v>1755</v>
      </c>
      <c r="C38" t="s">
        <v>1756</v>
      </c>
      <c r="D38" t="s">
        <v>1017</v>
      </c>
      <c r="E38" t="s">
        <v>586</v>
      </c>
      <c r="F38" t="s">
        <v>587</v>
      </c>
      <c r="G38" t="s">
        <v>1757</v>
      </c>
      <c r="O38">
        <v>1963</v>
      </c>
      <c r="R38" t="s">
        <v>587</v>
      </c>
      <c r="S38" t="s">
        <v>587</v>
      </c>
      <c r="T38" t="s">
        <v>587</v>
      </c>
    </row>
    <row r="39" spans="1:20" x14ac:dyDescent="0.3">
      <c r="A39" s="149">
        <v>45620</v>
      </c>
      <c r="B39" t="s">
        <v>1758</v>
      </c>
      <c r="C39" t="s">
        <v>1759</v>
      </c>
      <c r="D39" t="s">
        <v>1017</v>
      </c>
      <c r="E39" t="s">
        <v>586</v>
      </c>
      <c r="F39" t="s">
        <v>587</v>
      </c>
      <c r="G39" t="s">
        <v>1760</v>
      </c>
      <c r="O39">
        <v>1967</v>
      </c>
      <c r="R39" t="s">
        <v>587</v>
      </c>
      <c r="S39" t="s">
        <v>587</v>
      </c>
      <c r="T39" t="s">
        <v>587</v>
      </c>
    </row>
    <row r="40" spans="1:20" x14ac:dyDescent="0.3">
      <c r="A40" s="149">
        <v>45620</v>
      </c>
      <c r="B40" t="s">
        <v>1761</v>
      </c>
      <c r="C40" t="s">
        <v>1762</v>
      </c>
      <c r="D40" t="s">
        <v>1017</v>
      </c>
      <c r="E40" t="s">
        <v>586</v>
      </c>
      <c r="F40" t="s">
        <v>587</v>
      </c>
      <c r="G40" t="s">
        <v>1763</v>
      </c>
      <c r="O40">
        <v>1967</v>
      </c>
      <c r="R40" t="s">
        <v>587</v>
      </c>
      <c r="S40" t="s">
        <v>587</v>
      </c>
      <c r="T40" t="s">
        <v>587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F26AF-2502-4746-9D54-A83A43D43B21}">
  <dimension ref="A1:T35"/>
  <sheetViews>
    <sheetView topLeftCell="A11" workbookViewId="0">
      <selection activeCell="D31" sqref="D31:D35"/>
    </sheetView>
  </sheetViews>
  <sheetFormatPr defaultRowHeight="14.4" x14ac:dyDescent="0.3"/>
  <sheetData>
    <row r="1" spans="1:20" x14ac:dyDescent="0.3">
      <c r="A1" t="s">
        <v>542</v>
      </c>
      <c r="B1">
        <v>2025</v>
      </c>
    </row>
    <row r="3" spans="1:20" x14ac:dyDescent="0.3">
      <c r="A3" t="s">
        <v>543</v>
      </c>
      <c r="C3" t="s">
        <v>544</v>
      </c>
    </row>
    <row r="5" spans="1:20" x14ac:dyDescent="0.3">
      <c r="A5" t="s">
        <v>545</v>
      </c>
      <c r="B5" t="s">
        <v>673</v>
      </c>
      <c r="C5" t="s">
        <v>982</v>
      </c>
    </row>
    <row r="6" spans="1:20" x14ac:dyDescent="0.3">
      <c r="A6" t="s">
        <v>547</v>
      </c>
      <c r="B6" t="s">
        <v>548</v>
      </c>
    </row>
    <row r="7" spans="1:20" x14ac:dyDescent="0.3">
      <c r="A7" t="s">
        <v>549</v>
      </c>
      <c r="B7" t="s">
        <v>550</v>
      </c>
    </row>
    <row r="8" spans="1:20" x14ac:dyDescent="0.3">
      <c r="A8" t="s">
        <v>551</v>
      </c>
      <c r="B8" t="s">
        <v>552</v>
      </c>
    </row>
    <row r="9" spans="1:20" x14ac:dyDescent="0.3">
      <c r="A9" t="s">
        <v>553</v>
      </c>
      <c r="B9" t="s">
        <v>554</v>
      </c>
    </row>
    <row r="10" spans="1:20" x14ac:dyDescent="0.3">
      <c r="A10" t="s">
        <v>555</v>
      </c>
      <c r="B10" t="s">
        <v>556</v>
      </c>
    </row>
    <row r="11" spans="1:20" x14ac:dyDescent="0.3">
      <c r="A11" t="s">
        <v>557</v>
      </c>
      <c r="B11" t="s">
        <v>983</v>
      </c>
    </row>
    <row r="13" spans="1:20" x14ac:dyDescent="0.3">
      <c r="A13" t="s">
        <v>1653</v>
      </c>
      <c r="D13" t="s">
        <v>1654</v>
      </c>
      <c r="E13" t="s">
        <v>1710</v>
      </c>
    </row>
    <row r="15" spans="1:20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  <c r="R15" t="s">
        <v>1656</v>
      </c>
      <c r="S15" t="s">
        <v>1657</v>
      </c>
      <c r="T15" t="s">
        <v>1658</v>
      </c>
    </row>
    <row r="16" spans="1:20" x14ac:dyDescent="0.3">
      <c r="A16" s="76">
        <v>45474</v>
      </c>
      <c r="B16" t="s">
        <v>1659</v>
      </c>
      <c r="C16" t="s">
        <v>1660</v>
      </c>
      <c r="D16" t="s">
        <v>1017</v>
      </c>
      <c r="E16" t="s">
        <v>586</v>
      </c>
      <c r="F16" t="s">
        <v>587</v>
      </c>
      <c r="G16" t="s">
        <v>1661</v>
      </c>
      <c r="O16">
        <v>1845</v>
      </c>
      <c r="R16" t="s">
        <v>587</v>
      </c>
      <c r="S16" t="s">
        <v>587</v>
      </c>
      <c r="T16" t="s">
        <v>587</v>
      </c>
    </row>
    <row r="17" spans="1:20" x14ac:dyDescent="0.3">
      <c r="A17" s="76">
        <v>45474</v>
      </c>
      <c r="B17" t="s">
        <v>1662</v>
      </c>
      <c r="C17" t="s">
        <v>1663</v>
      </c>
      <c r="D17" t="s">
        <v>1017</v>
      </c>
      <c r="E17" t="s">
        <v>586</v>
      </c>
      <c r="F17" t="s">
        <v>587</v>
      </c>
      <c r="G17" t="s">
        <v>1664</v>
      </c>
      <c r="O17">
        <v>1845</v>
      </c>
      <c r="R17" t="s">
        <v>587</v>
      </c>
      <c r="S17" t="s">
        <v>587</v>
      </c>
      <c r="T17" t="s">
        <v>587</v>
      </c>
    </row>
    <row r="18" spans="1:20" x14ac:dyDescent="0.3">
      <c r="A18" s="76">
        <v>45474</v>
      </c>
      <c r="B18" t="s">
        <v>1665</v>
      </c>
      <c r="C18" t="s">
        <v>1666</v>
      </c>
      <c r="D18" t="s">
        <v>1017</v>
      </c>
      <c r="E18" t="s">
        <v>586</v>
      </c>
      <c r="F18" t="s">
        <v>587</v>
      </c>
      <c r="G18" t="s">
        <v>1667</v>
      </c>
      <c r="O18">
        <v>1847</v>
      </c>
      <c r="R18" t="s">
        <v>587</v>
      </c>
      <c r="S18" t="s">
        <v>587</v>
      </c>
      <c r="T18" t="s">
        <v>587</v>
      </c>
    </row>
    <row r="19" spans="1:20" x14ac:dyDescent="0.3">
      <c r="A19" s="76">
        <v>45474</v>
      </c>
      <c r="B19" t="s">
        <v>1665</v>
      </c>
      <c r="C19" t="s">
        <v>1668</v>
      </c>
      <c r="D19" t="s">
        <v>1017</v>
      </c>
      <c r="E19" t="s">
        <v>586</v>
      </c>
      <c r="F19" t="s">
        <v>587</v>
      </c>
      <c r="G19" t="s">
        <v>1669</v>
      </c>
      <c r="O19">
        <v>1847</v>
      </c>
      <c r="R19" t="s">
        <v>587</v>
      </c>
      <c r="S19" t="s">
        <v>587</v>
      </c>
      <c r="T19" t="s">
        <v>587</v>
      </c>
    </row>
    <row r="20" spans="1:20" x14ac:dyDescent="0.3">
      <c r="A20" s="76">
        <v>45474</v>
      </c>
      <c r="B20" t="s">
        <v>1670</v>
      </c>
      <c r="C20" t="s">
        <v>1671</v>
      </c>
      <c r="D20" t="s">
        <v>1017</v>
      </c>
      <c r="E20" t="s">
        <v>586</v>
      </c>
      <c r="F20" t="s">
        <v>587</v>
      </c>
      <c r="G20" t="s">
        <v>1672</v>
      </c>
      <c r="O20">
        <v>1847</v>
      </c>
      <c r="R20" t="s">
        <v>587</v>
      </c>
      <c r="S20" t="s">
        <v>587</v>
      </c>
      <c r="T20" t="s">
        <v>587</v>
      </c>
    </row>
    <row r="21" spans="1:20" x14ac:dyDescent="0.3">
      <c r="A21" s="76">
        <v>45505</v>
      </c>
      <c r="B21" t="s">
        <v>1677</v>
      </c>
      <c r="C21" t="s">
        <v>1678</v>
      </c>
      <c r="D21" t="s">
        <v>1017</v>
      </c>
      <c r="E21" t="s">
        <v>586</v>
      </c>
      <c r="F21" t="s">
        <v>587</v>
      </c>
      <c r="G21" t="s">
        <v>1679</v>
      </c>
      <c r="O21">
        <v>1863</v>
      </c>
      <c r="R21" t="s">
        <v>587</v>
      </c>
      <c r="S21" t="s">
        <v>587</v>
      </c>
      <c r="T21" t="s">
        <v>587</v>
      </c>
    </row>
    <row r="22" spans="1:20" x14ac:dyDescent="0.3">
      <c r="A22" s="76">
        <v>45505</v>
      </c>
      <c r="B22" t="s">
        <v>1680</v>
      </c>
      <c r="C22" t="s">
        <v>1681</v>
      </c>
      <c r="D22" t="s">
        <v>1017</v>
      </c>
      <c r="E22" t="s">
        <v>586</v>
      </c>
      <c r="F22" t="s">
        <v>587</v>
      </c>
      <c r="G22" t="s">
        <v>1682</v>
      </c>
      <c r="O22">
        <v>1867</v>
      </c>
      <c r="R22" t="s">
        <v>587</v>
      </c>
      <c r="S22" t="s">
        <v>587</v>
      </c>
      <c r="T22" t="s">
        <v>587</v>
      </c>
    </row>
    <row r="23" spans="1:20" x14ac:dyDescent="0.3">
      <c r="A23" s="76">
        <v>45505</v>
      </c>
      <c r="B23" t="s">
        <v>1683</v>
      </c>
      <c r="C23" t="s">
        <v>1684</v>
      </c>
      <c r="D23" t="s">
        <v>1017</v>
      </c>
      <c r="E23" t="s">
        <v>586</v>
      </c>
      <c r="F23" t="s">
        <v>587</v>
      </c>
      <c r="G23" t="s">
        <v>1685</v>
      </c>
      <c r="O23">
        <v>1867</v>
      </c>
      <c r="R23" t="s">
        <v>587</v>
      </c>
      <c r="S23" t="s">
        <v>587</v>
      </c>
      <c r="T23" t="s">
        <v>587</v>
      </c>
    </row>
    <row r="24" spans="1:20" x14ac:dyDescent="0.3">
      <c r="A24" s="76">
        <v>45505</v>
      </c>
      <c r="B24" t="s">
        <v>1686</v>
      </c>
      <c r="C24" t="s">
        <v>1687</v>
      </c>
      <c r="D24" t="s">
        <v>1135</v>
      </c>
      <c r="E24" t="s">
        <v>586</v>
      </c>
      <c r="F24" t="s">
        <v>1695</v>
      </c>
      <c r="G24" t="s">
        <v>1688</v>
      </c>
      <c r="O24">
        <v>1888</v>
      </c>
      <c r="R24" t="s">
        <v>587</v>
      </c>
      <c r="S24" t="s">
        <v>587</v>
      </c>
      <c r="T24" t="s">
        <v>587</v>
      </c>
    </row>
    <row r="25" spans="1:20" x14ac:dyDescent="0.3">
      <c r="A25" s="76">
        <v>45505</v>
      </c>
      <c r="B25" t="s">
        <v>1689</v>
      </c>
      <c r="C25" t="s">
        <v>1690</v>
      </c>
      <c r="D25" t="s">
        <v>1017</v>
      </c>
      <c r="E25" t="s">
        <v>586</v>
      </c>
      <c r="F25" t="s">
        <v>587</v>
      </c>
      <c r="G25" t="s">
        <v>1691</v>
      </c>
      <c r="O25">
        <v>1878</v>
      </c>
      <c r="R25" t="s">
        <v>587</v>
      </c>
      <c r="S25" t="s">
        <v>587</v>
      </c>
      <c r="T25" t="s">
        <v>587</v>
      </c>
    </row>
    <row r="26" spans="1:20" x14ac:dyDescent="0.3">
      <c r="A26" s="76">
        <v>45536</v>
      </c>
      <c r="B26" t="s">
        <v>1696</v>
      </c>
      <c r="C26" t="s">
        <v>1697</v>
      </c>
      <c r="D26" t="s">
        <v>1017</v>
      </c>
      <c r="E26" t="s">
        <v>586</v>
      </c>
      <c r="F26" t="s">
        <v>1698</v>
      </c>
      <c r="G26" t="s">
        <v>1711</v>
      </c>
      <c r="O26">
        <v>1907</v>
      </c>
      <c r="R26" t="s">
        <v>587</v>
      </c>
      <c r="S26" t="s">
        <v>587</v>
      </c>
      <c r="T26" t="s">
        <v>587</v>
      </c>
    </row>
    <row r="27" spans="1:20" x14ac:dyDescent="0.3">
      <c r="A27" s="76">
        <v>45536</v>
      </c>
      <c r="B27" t="s">
        <v>1699</v>
      </c>
      <c r="C27" t="s">
        <v>1700</v>
      </c>
      <c r="D27" t="s">
        <v>1017</v>
      </c>
      <c r="E27" t="s">
        <v>586</v>
      </c>
      <c r="F27" t="s">
        <v>587</v>
      </c>
      <c r="G27" t="s">
        <v>1712</v>
      </c>
      <c r="O27">
        <v>1907</v>
      </c>
      <c r="R27" t="s">
        <v>587</v>
      </c>
      <c r="S27" t="s">
        <v>587</v>
      </c>
      <c r="T27" t="s">
        <v>587</v>
      </c>
    </row>
    <row r="28" spans="1:20" x14ac:dyDescent="0.3">
      <c r="A28" s="76">
        <v>45536</v>
      </c>
      <c r="B28" t="s">
        <v>1701</v>
      </c>
      <c r="C28" t="s">
        <v>1702</v>
      </c>
      <c r="D28" t="s">
        <v>1017</v>
      </c>
      <c r="E28" t="s">
        <v>586</v>
      </c>
      <c r="F28" t="s">
        <v>1713</v>
      </c>
      <c r="G28" t="s">
        <v>1714</v>
      </c>
      <c r="O28">
        <v>1913</v>
      </c>
      <c r="R28" t="s">
        <v>587</v>
      </c>
      <c r="S28" t="s">
        <v>587</v>
      </c>
      <c r="T28" t="s">
        <v>587</v>
      </c>
    </row>
    <row r="29" spans="1:20" x14ac:dyDescent="0.3">
      <c r="A29" s="76">
        <v>45536</v>
      </c>
      <c r="B29" t="s">
        <v>1703</v>
      </c>
      <c r="C29" t="s">
        <v>1704</v>
      </c>
      <c r="D29" t="s">
        <v>1017</v>
      </c>
      <c r="E29" t="s">
        <v>586</v>
      </c>
      <c r="F29" t="s">
        <v>1715</v>
      </c>
      <c r="G29" t="s">
        <v>1461</v>
      </c>
      <c r="O29">
        <v>1913</v>
      </c>
      <c r="R29" t="s">
        <v>587</v>
      </c>
      <c r="S29" t="s">
        <v>587</v>
      </c>
      <c r="T29" t="s">
        <v>587</v>
      </c>
    </row>
    <row r="30" spans="1:20" x14ac:dyDescent="0.3">
      <c r="A30" s="76">
        <v>45536</v>
      </c>
      <c r="B30" t="s">
        <v>1705</v>
      </c>
      <c r="C30" t="s">
        <v>1706</v>
      </c>
      <c r="D30" t="s">
        <v>1707</v>
      </c>
      <c r="E30" t="s">
        <v>581</v>
      </c>
      <c r="F30" t="s">
        <v>1706</v>
      </c>
      <c r="G30" t="s">
        <v>1716</v>
      </c>
      <c r="M30" t="s">
        <v>582</v>
      </c>
      <c r="O30">
        <v>2097</v>
      </c>
      <c r="R30" t="s">
        <v>587</v>
      </c>
      <c r="S30" t="s">
        <v>587</v>
      </c>
      <c r="T30" t="s">
        <v>587</v>
      </c>
    </row>
    <row r="31" spans="1:20" x14ac:dyDescent="0.3">
      <c r="A31" s="76">
        <v>45566</v>
      </c>
      <c r="B31" t="s">
        <v>1705</v>
      </c>
      <c r="C31" t="s">
        <v>1717</v>
      </c>
      <c r="D31" t="s">
        <v>1025</v>
      </c>
      <c r="E31" t="s">
        <v>586</v>
      </c>
      <c r="F31" t="s">
        <v>587</v>
      </c>
      <c r="G31" t="s">
        <v>1718</v>
      </c>
      <c r="O31">
        <v>1933</v>
      </c>
      <c r="R31" t="s">
        <v>587</v>
      </c>
      <c r="S31" t="s">
        <v>587</v>
      </c>
      <c r="T31" t="s">
        <v>587</v>
      </c>
    </row>
    <row r="32" spans="1:20" x14ac:dyDescent="0.3">
      <c r="A32" s="76">
        <v>45566</v>
      </c>
      <c r="B32" t="s">
        <v>1719</v>
      </c>
      <c r="C32" t="s">
        <v>1720</v>
      </c>
      <c r="D32" t="s">
        <v>1017</v>
      </c>
      <c r="E32" t="s">
        <v>586</v>
      </c>
      <c r="F32" t="s">
        <v>1721</v>
      </c>
      <c r="G32" t="s">
        <v>1463</v>
      </c>
      <c r="O32">
        <v>1927</v>
      </c>
      <c r="R32" t="s">
        <v>587</v>
      </c>
      <c r="S32" t="s">
        <v>587</v>
      </c>
      <c r="T32" t="s">
        <v>587</v>
      </c>
    </row>
    <row r="33" spans="1:20" x14ac:dyDescent="0.3">
      <c r="A33" s="76">
        <v>45566</v>
      </c>
      <c r="B33" t="s">
        <v>1722</v>
      </c>
      <c r="C33" t="s">
        <v>1723</v>
      </c>
      <c r="D33" t="s">
        <v>1017</v>
      </c>
      <c r="E33" t="s">
        <v>586</v>
      </c>
      <c r="F33" t="s">
        <v>587</v>
      </c>
      <c r="G33" t="s">
        <v>1724</v>
      </c>
      <c r="O33">
        <v>1933</v>
      </c>
      <c r="R33" t="s">
        <v>587</v>
      </c>
      <c r="S33" t="s">
        <v>587</v>
      </c>
      <c r="T33" t="s">
        <v>587</v>
      </c>
    </row>
    <row r="34" spans="1:20" x14ac:dyDescent="0.3">
      <c r="A34" s="76">
        <v>45566</v>
      </c>
      <c r="B34" t="s">
        <v>1725</v>
      </c>
      <c r="C34" t="s">
        <v>1726</v>
      </c>
      <c r="D34" t="s">
        <v>1017</v>
      </c>
      <c r="E34" t="s">
        <v>586</v>
      </c>
      <c r="F34" t="s">
        <v>587</v>
      </c>
      <c r="G34" t="s">
        <v>1664</v>
      </c>
      <c r="O34">
        <v>1933</v>
      </c>
      <c r="R34" t="s">
        <v>587</v>
      </c>
      <c r="S34" t="s">
        <v>587</v>
      </c>
      <c r="T34" t="s">
        <v>587</v>
      </c>
    </row>
    <row r="35" spans="1:20" x14ac:dyDescent="0.3">
      <c r="A35" s="76">
        <v>45566</v>
      </c>
      <c r="B35" t="s">
        <v>1727</v>
      </c>
      <c r="C35" t="s">
        <v>1728</v>
      </c>
      <c r="D35" t="s">
        <v>1729</v>
      </c>
      <c r="E35" t="s">
        <v>581</v>
      </c>
      <c r="F35" t="s">
        <v>1728</v>
      </c>
      <c r="G35" t="s">
        <v>1730</v>
      </c>
      <c r="M35" t="s">
        <v>582</v>
      </c>
      <c r="O35">
        <v>2124</v>
      </c>
      <c r="R35" t="s">
        <v>587</v>
      </c>
      <c r="S35" t="s">
        <v>587</v>
      </c>
      <c r="T35" t="s">
        <v>587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A28D1-DC6C-4DCE-AD50-C71827B2DD80}">
  <dimension ref="A1:T31"/>
  <sheetViews>
    <sheetView topLeftCell="A7" workbookViewId="0">
      <selection activeCell="D30" sqref="D30"/>
    </sheetView>
  </sheetViews>
  <sheetFormatPr defaultRowHeight="14.4" x14ac:dyDescent="0.3"/>
  <cols>
    <col min="4" max="4" width="31.77734375" bestFit="1" customWidth="1"/>
  </cols>
  <sheetData>
    <row r="1" spans="1:20" x14ac:dyDescent="0.3">
      <c r="A1" t="s">
        <v>542</v>
      </c>
      <c r="B1">
        <v>2025</v>
      </c>
    </row>
    <row r="3" spans="1:20" x14ac:dyDescent="0.3">
      <c r="A3" t="s">
        <v>543</v>
      </c>
      <c r="C3" t="s">
        <v>544</v>
      </c>
    </row>
    <row r="5" spans="1:20" x14ac:dyDescent="0.3">
      <c r="A5" t="s">
        <v>545</v>
      </c>
      <c r="B5" t="s">
        <v>673</v>
      </c>
      <c r="C5" t="s">
        <v>982</v>
      </c>
    </row>
    <row r="6" spans="1:20" x14ac:dyDescent="0.3">
      <c r="A6" t="s">
        <v>547</v>
      </c>
      <c r="B6" t="s">
        <v>548</v>
      </c>
    </row>
    <row r="7" spans="1:20" x14ac:dyDescent="0.3">
      <c r="A7" t="s">
        <v>549</v>
      </c>
      <c r="B7" t="s">
        <v>550</v>
      </c>
    </row>
    <row r="8" spans="1:20" x14ac:dyDescent="0.3">
      <c r="A8" t="s">
        <v>551</v>
      </c>
      <c r="B8" t="s">
        <v>552</v>
      </c>
    </row>
    <row r="9" spans="1:20" x14ac:dyDescent="0.3">
      <c r="A9" t="s">
        <v>553</v>
      </c>
      <c r="B9" t="s">
        <v>554</v>
      </c>
    </row>
    <row r="10" spans="1:20" x14ac:dyDescent="0.3">
      <c r="A10" t="s">
        <v>555</v>
      </c>
      <c r="B10" t="s">
        <v>556</v>
      </c>
    </row>
    <row r="11" spans="1:20" x14ac:dyDescent="0.3">
      <c r="A11" t="s">
        <v>557</v>
      </c>
      <c r="B11" t="s">
        <v>983</v>
      </c>
    </row>
    <row r="13" spans="1:20" x14ac:dyDescent="0.3">
      <c r="A13" t="s">
        <v>1653</v>
      </c>
      <c r="D13" t="s">
        <v>1654</v>
      </c>
      <c r="E13" t="s">
        <v>1694</v>
      </c>
    </row>
    <row r="15" spans="1:20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  <c r="R15" t="s">
        <v>1656</v>
      </c>
      <c r="S15" t="s">
        <v>1657</v>
      </c>
      <c r="T15" t="s">
        <v>1658</v>
      </c>
    </row>
    <row r="16" spans="1:20" x14ac:dyDescent="0.3">
      <c r="A16" s="76">
        <v>45474</v>
      </c>
      <c r="B16" t="s">
        <v>1659</v>
      </c>
      <c r="C16" t="s">
        <v>1660</v>
      </c>
      <c r="D16" t="s">
        <v>1017</v>
      </c>
      <c r="E16" t="s">
        <v>586</v>
      </c>
      <c r="F16" t="s">
        <v>587</v>
      </c>
      <c r="G16">
        <v>1.38</v>
      </c>
      <c r="O16">
        <v>1845</v>
      </c>
      <c r="R16" t="s">
        <v>587</v>
      </c>
      <c r="S16" t="s">
        <v>587</v>
      </c>
      <c r="T16" t="s">
        <v>587</v>
      </c>
    </row>
    <row r="17" spans="1:20" x14ac:dyDescent="0.3">
      <c r="A17" s="76">
        <v>45474</v>
      </c>
      <c r="B17" t="s">
        <v>1662</v>
      </c>
      <c r="C17" t="s">
        <v>1663</v>
      </c>
      <c r="D17" t="s">
        <v>1017</v>
      </c>
      <c r="E17" t="s">
        <v>586</v>
      </c>
      <c r="F17" t="s">
        <v>587</v>
      </c>
      <c r="G17">
        <v>0.52</v>
      </c>
      <c r="O17">
        <v>1845</v>
      </c>
      <c r="R17" t="s">
        <v>587</v>
      </c>
      <c r="S17" t="s">
        <v>587</v>
      </c>
      <c r="T17" t="s">
        <v>587</v>
      </c>
    </row>
    <row r="18" spans="1:20" x14ac:dyDescent="0.3">
      <c r="A18" s="76">
        <v>45474</v>
      </c>
      <c r="B18" t="s">
        <v>1665</v>
      </c>
      <c r="C18" t="s">
        <v>1666</v>
      </c>
      <c r="D18" t="s">
        <v>1017</v>
      </c>
      <c r="E18" t="s">
        <v>586</v>
      </c>
      <c r="F18" t="s">
        <v>587</v>
      </c>
      <c r="G18">
        <v>2.31</v>
      </c>
      <c r="O18">
        <v>1847</v>
      </c>
      <c r="R18" t="s">
        <v>587</v>
      </c>
      <c r="S18" t="s">
        <v>587</v>
      </c>
      <c r="T18" t="s">
        <v>587</v>
      </c>
    </row>
    <row r="19" spans="1:20" x14ac:dyDescent="0.3">
      <c r="A19" s="76">
        <v>45474</v>
      </c>
      <c r="B19" t="s">
        <v>1665</v>
      </c>
      <c r="C19" t="s">
        <v>1668</v>
      </c>
      <c r="D19" t="s">
        <v>1017</v>
      </c>
      <c r="E19" t="s">
        <v>586</v>
      </c>
      <c r="F19" t="s">
        <v>587</v>
      </c>
      <c r="G19">
        <v>71.98</v>
      </c>
      <c r="O19">
        <v>1847</v>
      </c>
      <c r="R19" t="s">
        <v>587</v>
      </c>
      <c r="S19" t="s">
        <v>587</v>
      </c>
      <c r="T19" t="s">
        <v>587</v>
      </c>
    </row>
    <row r="20" spans="1:20" x14ac:dyDescent="0.3">
      <c r="A20" s="76">
        <v>45474</v>
      </c>
      <c r="B20" t="s">
        <v>1670</v>
      </c>
      <c r="C20" t="s">
        <v>1671</v>
      </c>
      <c r="D20" t="s">
        <v>1017</v>
      </c>
      <c r="E20" t="s">
        <v>586</v>
      </c>
      <c r="F20" t="s">
        <v>587</v>
      </c>
      <c r="G20">
        <v>23.29</v>
      </c>
      <c r="O20">
        <v>1847</v>
      </c>
      <c r="R20" t="s">
        <v>587</v>
      </c>
      <c r="S20" t="s">
        <v>587</v>
      </c>
      <c r="T20" t="s">
        <v>587</v>
      </c>
    </row>
    <row r="21" spans="1:20" x14ac:dyDescent="0.3">
      <c r="A21" s="76">
        <v>45505</v>
      </c>
      <c r="B21" t="s">
        <v>1677</v>
      </c>
      <c r="C21" t="s">
        <v>1678</v>
      </c>
      <c r="D21" t="s">
        <v>1017</v>
      </c>
      <c r="E21" t="s">
        <v>586</v>
      </c>
      <c r="F21" t="s">
        <v>587</v>
      </c>
      <c r="G21">
        <v>2.4700000000000002</v>
      </c>
      <c r="O21">
        <v>1863</v>
      </c>
      <c r="R21" t="s">
        <v>587</v>
      </c>
      <c r="S21" t="s">
        <v>587</v>
      </c>
      <c r="T21" t="s">
        <v>587</v>
      </c>
    </row>
    <row r="22" spans="1:20" x14ac:dyDescent="0.3">
      <c r="A22" s="76">
        <v>45505</v>
      </c>
      <c r="B22" t="s">
        <v>1680</v>
      </c>
      <c r="C22" t="s">
        <v>1681</v>
      </c>
      <c r="D22" t="s">
        <v>1017</v>
      </c>
      <c r="E22" t="s">
        <v>586</v>
      </c>
      <c r="F22" t="s">
        <v>587</v>
      </c>
      <c r="G22">
        <v>2.0699999999999998</v>
      </c>
      <c r="O22">
        <v>1867</v>
      </c>
      <c r="R22" t="s">
        <v>587</v>
      </c>
      <c r="S22" t="s">
        <v>587</v>
      </c>
      <c r="T22" t="s">
        <v>587</v>
      </c>
    </row>
    <row r="23" spans="1:20" x14ac:dyDescent="0.3">
      <c r="A23" s="76">
        <v>45505</v>
      </c>
      <c r="B23" t="s">
        <v>1683</v>
      </c>
      <c r="C23" t="s">
        <v>1684</v>
      </c>
      <c r="D23" t="s">
        <v>1017</v>
      </c>
      <c r="E23" t="s">
        <v>586</v>
      </c>
      <c r="F23" t="s">
        <v>587</v>
      </c>
      <c r="G23">
        <v>0.55000000000000004</v>
      </c>
      <c r="O23">
        <v>1867</v>
      </c>
      <c r="R23" t="s">
        <v>587</v>
      </c>
      <c r="S23" t="s">
        <v>587</v>
      </c>
      <c r="T23" t="s">
        <v>587</v>
      </c>
    </row>
    <row r="24" spans="1:20" x14ac:dyDescent="0.3">
      <c r="A24" s="76">
        <v>45505</v>
      </c>
      <c r="B24" t="s">
        <v>1686</v>
      </c>
      <c r="C24" t="s">
        <v>1687</v>
      </c>
      <c r="D24" t="s">
        <v>1135</v>
      </c>
      <c r="E24" t="s">
        <v>586</v>
      </c>
      <c r="F24" t="s">
        <v>1695</v>
      </c>
      <c r="G24">
        <v>17.05</v>
      </c>
      <c r="O24">
        <v>1888</v>
      </c>
      <c r="R24" t="s">
        <v>587</v>
      </c>
      <c r="S24" t="s">
        <v>587</v>
      </c>
      <c r="T24" t="s">
        <v>587</v>
      </c>
    </row>
    <row r="25" spans="1:20" x14ac:dyDescent="0.3">
      <c r="A25" s="76">
        <v>45505</v>
      </c>
      <c r="B25" t="s">
        <v>1689</v>
      </c>
      <c r="C25" t="s">
        <v>1690</v>
      </c>
      <c r="D25" t="s">
        <v>1017</v>
      </c>
      <c r="E25" t="s">
        <v>586</v>
      </c>
      <c r="F25" t="s">
        <v>587</v>
      </c>
      <c r="G25">
        <v>0.86</v>
      </c>
      <c r="O25">
        <v>1878</v>
      </c>
      <c r="R25" t="s">
        <v>587</v>
      </c>
      <c r="S25" t="s">
        <v>587</v>
      </c>
      <c r="T25" t="s">
        <v>587</v>
      </c>
    </row>
    <row r="26" spans="1:20" x14ac:dyDescent="0.3">
      <c r="A26" s="76">
        <v>45536</v>
      </c>
      <c r="B26" t="s">
        <v>1696</v>
      </c>
      <c r="C26" t="s">
        <v>1697</v>
      </c>
      <c r="D26" t="s">
        <v>1017</v>
      </c>
      <c r="E26" t="s">
        <v>586</v>
      </c>
      <c r="F26" t="s">
        <v>1698</v>
      </c>
      <c r="G26">
        <v>0.89</v>
      </c>
      <c r="O26">
        <v>1907</v>
      </c>
      <c r="R26" t="s">
        <v>587</v>
      </c>
      <c r="S26" t="s">
        <v>587</v>
      </c>
      <c r="T26" t="s">
        <v>587</v>
      </c>
    </row>
    <row r="27" spans="1:20" x14ac:dyDescent="0.3">
      <c r="A27" s="76">
        <v>45536</v>
      </c>
      <c r="B27" t="s">
        <v>1699</v>
      </c>
      <c r="C27" t="s">
        <v>1700</v>
      </c>
      <c r="D27" t="s">
        <v>1017</v>
      </c>
      <c r="E27" t="s">
        <v>586</v>
      </c>
      <c r="F27" t="s">
        <v>587</v>
      </c>
      <c r="G27">
        <v>0.68</v>
      </c>
      <c r="O27">
        <v>1907</v>
      </c>
      <c r="R27" t="s">
        <v>587</v>
      </c>
      <c r="S27" t="s">
        <v>587</v>
      </c>
      <c r="T27" t="s">
        <v>587</v>
      </c>
    </row>
    <row r="28" spans="1:20" x14ac:dyDescent="0.3">
      <c r="A28" s="76">
        <v>45536</v>
      </c>
      <c r="B28" t="s">
        <v>1701</v>
      </c>
      <c r="C28" t="s">
        <v>1702</v>
      </c>
      <c r="D28" t="s">
        <v>1017</v>
      </c>
      <c r="E28" t="s">
        <v>586</v>
      </c>
      <c r="F28" t="s">
        <v>587</v>
      </c>
      <c r="G28">
        <v>0.53</v>
      </c>
      <c r="O28">
        <v>1913</v>
      </c>
      <c r="R28" t="s">
        <v>587</v>
      </c>
      <c r="S28" t="s">
        <v>587</v>
      </c>
      <c r="T28" t="s">
        <v>587</v>
      </c>
    </row>
    <row r="29" spans="1:20" x14ac:dyDescent="0.3">
      <c r="A29" s="76">
        <v>45536</v>
      </c>
      <c r="B29" t="s">
        <v>1703</v>
      </c>
      <c r="C29" t="s">
        <v>1704</v>
      </c>
      <c r="D29" t="s">
        <v>1017</v>
      </c>
      <c r="E29" t="s">
        <v>586</v>
      </c>
      <c r="F29" t="s">
        <v>587</v>
      </c>
      <c r="G29">
        <v>0.22</v>
      </c>
      <c r="O29">
        <v>1913</v>
      </c>
      <c r="R29" t="s">
        <v>587</v>
      </c>
      <c r="S29" t="s">
        <v>587</v>
      </c>
      <c r="T29" t="s">
        <v>587</v>
      </c>
    </row>
    <row r="30" spans="1:20" x14ac:dyDescent="0.3">
      <c r="A30" s="76">
        <v>45536</v>
      </c>
      <c r="B30" t="s">
        <v>1705</v>
      </c>
      <c r="C30" t="s">
        <v>1706</v>
      </c>
      <c r="D30" t="s">
        <v>1707</v>
      </c>
      <c r="E30" t="s">
        <v>581</v>
      </c>
      <c r="F30" t="s">
        <v>1706</v>
      </c>
      <c r="G30">
        <v>-0.89</v>
      </c>
      <c r="M30" t="s">
        <v>582</v>
      </c>
      <c r="O30">
        <v>2097</v>
      </c>
      <c r="R30" t="s">
        <v>587</v>
      </c>
      <c r="S30" t="s">
        <v>587</v>
      </c>
      <c r="T30" t="s">
        <v>587</v>
      </c>
    </row>
    <row r="31" spans="1:20" x14ac:dyDescent="0.3">
      <c r="A31" t="s">
        <v>1708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3506D-85A6-402B-94CD-BF7D0EC222FD}">
  <dimension ref="A1:T26"/>
  <sheetViews>
    <sheetView topLeftCell="A2" workbookViewId="0">
      <selection activeCell="G21" sqref="G21:G25"/>
    </sheetView>
  </sheetViews>
  <sheetFormatPr defaultRowHeight="14.4" x14ac:dyDescent="0.3"/>
  <sheetData>
    <row r="1" spans="1:20" x14ac:dyDescent="0.3">
      <c r="A1" t="s">
        <v>542</v>
      </c>
      <c r="B1">
        <v>2025</v>
      </c>
    </row>
    <row r="3" spans="1:20" x14ac:dyDescent="0.3">
      <c r="A3" t="s">
        <v>543</v>
      </c>
      <c r="C3" t="s">
        <v>544</v>
      </c>
    </row>
    <row r="5" spans="1:20" x14ac:dyDescent="0.3">
      <c r="A5" t="s">
        <v>545</v>
      </c>
      <c r="B5" t="s">
        <v>673</v>
      </c>
      <c r="C5" t="s">
        <v>982</v>
      </c>
    </row>
    <row r="6" spans="1:20" x14ac:dyDescent="0.3">
      <c r="A6" t="s">
        <v>547</v>
      </c>
      <c r="B6" t="s">
        <v>548</v>
      </c>
    </row>
    <row r="7" spans="1:20" x14ac:dyDescent="0.3">
      <c r="A7" t="s">
        <v>549</v>
      </c>
      <c r="B7" t="s">
        <v>550</v>
      </c>
    </row>
    <row r="8" spans="1:20" x14ac:dyDescent="0.3">
      <c r="A8" t="s">
        <v>551</v>
      </c>
      <c r="B8" t="s">
        <v>552</v>
      </c>
    </row>
    <row r="9" spans="1:20" x14ac:dyDescent="0.3">
      <c r="A9" t="s">
        <v>553</v>
      </c>
      <c r="B9" t="s">
        <v>554</v>
      </c>
    </row>
    <row r="10" spans="1:20" x14ac:dyDescent="0.3">
      <c r="A10" t="s">
        <v>555</v>
      </c>
      <c r="B10" t="s">
        <v>556</v>
      </c>
    </row>
    <row r="11" spans="1:20" x14ac:dyDescent="0.3">
      <c r="A11" t="s">
        <v>557</v>
      </c>
      <c r="B11" t="s">
        <v>983</v>
      </c>
    </row>
    <row r="13" spans="1:20" x14ac:dyDescent="0.3">
      <c r="A13" t="s">
        <v>1653</v>
      </c>
      <c r="D13" t="s">
        <v>1654</v>
      </c>
      <c r="E13" t="s">
        <v>1676</v>
      </c>
    </row>
    <row r="15" spans="1:20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  <c r="R15" t="s">
        <v>1656</v>
      </c>
      <c r="S15" t="s">
        <v>1657</v>
      </c>
      <c r="T15" t="s">
        <v>1658</v>
      </c>
    </row>
    <row r="16" spans="1:20" x14ac:dyDescent="0.3">
      <c r="A16" s="76">
        <v>45474</v>
      </c>
      <c r="B16" t="s">
        <v>1659</v>
      </c>
      <c r="C16" t="s">
        <v>1660</v>
      </c>
      <c r="D16" t="s">
        <v>1017</v>
      </c>
      <c r="E16" t="s">
        <v>586</v>
      </c>
      <c r="F16" t="s">
        <v>587</v>
      </c>
      <c r="G16" t="s">
        <v>1661</v>
      </c>
      <c r="O16">
        <v>1845</v>
      </c>
      <c r="R16" t="s">
        <v>587</v>
      </c>
      <c r="S16" t="s">
        <v>587</v>
      </c>
      <c r="T16" t="s">
        <v>587</v>
      </c>
    </row>
    <row r="17" spans="1:20" x14ac:dyDescent="0.3">
      <c r="A17" s="76">
        <v>45474</v>
      </c>
      <c r="B17" t="s">
        <v>1662</v>
      </c>
      <c r="C17" t="s">
        <v>1663</v>
      </c>
      <c r="D17" t="s">
        <v>1017</v>
      </c>
      <c r="E17" t="s">
        <v>586</v>
      </c>
      <c r="F17" t="s">
        <v>587</v>
      </c>
      <c r="G17" t="s">
        <v>1664</v>
      </c>
      <c r="O17">
        <v>1845</v>
      </c>
      <c r="R17" t="s">
        <v>587</v>
      </c>
      <c r="S17" t="s">
        <v>587</v>
      </c>
      <c r="T17" t="s">
        <v>587</v>
      </c>
    </row>
    <row r="18" spans="1:20" x14ac:dyDescent="0.3">
      <c r="A18" s="76">
        <v>45474</v>
      </c>
      <c r="B18" t="s">
        <v>1665</v>
      </c>
      <c r="C18" t="s">
        <v>1666</v>
      </c>
      <c r="D18" t="s">
        <v>1017</v>
      </c>
      <c r="E18" t="s">
        <v>586</v>
      </c>
      <c r="F18" t="s">
        <v>587</v>
      </c>
      <c r="G18" t="s">
        <v>1667</v>
      </c>
      <c r="O18">
        <v>1847</v>
      </c>
      <c r="R18" t="s">
        <v>587</v>
      </c>
      <c r="S18" t="s">
        <v>587</v>
      </c>
      <c r="T18" t="s">
        <v>587</v>
      </c>
    </row>
    <row r="19" spans="1:20" x14ac:dyDescent="0.3">
      <c r="A19" s="76">
        <v>45474</v>
      </c>
      <c r="B19" t="s">
        <v>1665</v>
      </c>
      <c r="C19" t="s">
        <v>1668</v>
      </c>
      <c r="D19" t="s">
        <v>1017</v>
      </c>
      <c r="E19" t="s">
        <v>586</v>
      </c>
      <c r="F19" t="s">
        <v>587</v>
      </c>
      <c r="G19" t="s">
        <v>1669</v>
      </c>
      <c r="O19">
        <v>1847</v>
      </c>
      <c r="R19" t="s">
        <v>587</v>
      </c>
      <c r="S19" t="s">
        <v>587</v>
      </c>
      <c r="T19" t="s">
        <v>587</v>
      </c>
    </row>
    <row r="20" spans="1:20" x14ac:dyDescent="0.3">
      <c r="A20" s="76">
        <v>45474</v>
      </c>
      <c r="B20" t="s">
        <v>1670</v>
      </c>
      <c r="C20" t="s">
        <v>1671</v>
      </c>
      <c r="D20" t="s">
        <v>1017</v>
      </c>
      <c r="E20" t="s">
        <v>586</v>
      </c>
      <c r="F20" t="s">
        <v>587</v>
      </c>
      <c r="G20" t="s">
        <v>1672</v>
      </c>
      <c r="O20">
        <v>1847</v>
      </c>
      <c r="R20" t="s">
        <v>587</v>
      </c>
      <c r="S20" t="s">
        <v>587</v>
      </c>
      <c r="T20" t="s">
        <v>587</v>
      </c>
    </row>
    <row r="21" spans="1:20" x14ac:dyDescent="0.3">
      <c r="A21" s="76">
        <v>45505</v>
      </c>
      <c r="B21" t="s">
        <v>1677</v>
      </c>
      <c r="C21" t="s">
        <v>1678</v>
      </c>
      <c r="D21" t="s">
        <v>1017</v>
      </c>
      <c r="E21" t="s">
        <v>586</v>
      </c>
      <c r="F21" t="s">
        <v>587</v>
      </c>
      <c r="G21" t="s">
        <v>1679</v>
      </c>
      <c r="O21">
        <v>1863</v>
      </c>
      <c r="R21" t="s">
        <v>587</v>
      </c>
      <c r="S21" t="s">
        <v>587</v>
      </c>
      <c r="T21" t="s">
        <v>587</v>
      </c>
    </row>
    <row r="22" spans="1:20" x14ac:dyDescent="0.3">
      <c r="A22" s="76">
        <v>45505</v>
      </c>
      <c r="B22" t="s">
        <v>1680</v>
      </c>
      <c r="C22" t="s">
        <v>1681</v>
      </c>
      <c r="D22" t="s">
        <v>1017</v>
      </c>
      <c r="E22" t="s">
        <v>586</v>
      </c>
      <c r="F22" t="s">
        <v>587</v>
      </c>
      <c r="G22" t="s">
        <v>1682</v>
      </c>
      <c r="O22">
        <v>1867</v>
      </c>
      <c r="R22" t="s">
        <v>587</v>
      </c>
      <c r="S22" t="s">
        <v>587</v>
      </c>
      <c r="T22" t="s">
        <v>587</v>
      </c>
    </row>
    <row r="23" spans="1:20" x14ac:dyDescent="0.3">
      <c r="A23" s="76">
        <v>45505</v>
      </c>
      <c r="B23" t="s">
        <v>1683</v>
      </c>
      <c r="C23" t="s">
        <v>1684</v>
      </c>
      <c r="D23" t="s">
        <v>1017</v>
      </c>
      <c r="E23" t="s">
        <v>586</v>
      </c>
      <c r="F23" t="s">
        <v>587</v>
      </c>
      <c r="G23" t="s">
        <v>1685</v>
      </c>
      <c r="O23">
        <v>1867</v>
      </c>
      <c r="R23" t="s">
        <v>587</v>
      </c>
      <c r="S23" t="s">
        <v>587</v>
      </c>
      <c r="T23" t="s">
        <v>587</v>
      </c>
    </row>
    <row r="24" spans="1:20" x14ac:dyDescent="0.3">
      <c r="A24" s="76">
        <v>45505</v>
      </c>
      <c r="B24" t="s">
        <v>1686</v>
      </c>
      <c r="C24" t="s">
        <v>1687</v>
      </c>
      <c r="D24" t="s">
        <v>1135</v>
      </c>
      <c r="E24" t="s">
        <v>586</v>
      </c>
      <c r="F24" t="s">
        <v>587</v>
      </c>
      <c r="G24" t="s">
        <v>1688</v>
      </c>
      <c r="O24">
        <v>1888</v>
      </c>
      <c r="R24" t="s">
        <v>587</v>
      </c>
      <c r="S24" t="s">
        <v>587</v>
      </c>
      <c r="T24" t="s">
        <v>587</v>
      </c>
    </row>
    <row r="25" spans="1:20" x14ac:dyDescent="0.3">
      <c r="A25" s="76">
        <v>45505</v>
      </c>
      <c r="B25" t="s">
        <v>1689</v>
      </c>
      <c r="C25" t="s">
        <v>1690</v>
      </c>
      <c r="D25" t="s">
        <v>1017</v>
      </c>
      <c r="E25" t="s">
        <v>586</v>
      </c>
      <c r="F25" t="s">
        <v>587</v>
      </c>
      <c r="G25" t="s">
        <v>1691</v>
      </c>
      <c r="O25">
        <v>1878</v>
      </c>
      <c r="R25" t="s">
        <v>587</v>
      </c>
      <c r="S25" t="s">
        <v>587</v>
      </c>
      <c r="T25" t="s">
        <v>587</v>
      </c>
    </row>
    <row r="26" spans="1:20" x14ac:dyDescent="0.3">
      <c r="A26" t="s">
        <v>1692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A1F5B-A28B-43D9-9B5E-CD198153FD55}">
  <dimension ref="A1:T21"/>
  <sheetViews>
    <sheetView workbookViewId="0">
      <selection activeCell="G16" sqref="G16:G20"/>
    </sheetView>
  </sheetViews>
  <sheetFormatPr defaultRowHeight="14.4" x14ac:dyDescent="0.3"/>
  <sheetData>
    <row r="1" spans="1:20" x14ac:dyDescent="0.3">
      <c r="A1" t="s">
        <v>542</v>
      </c>
      <c r="B1">
        <v>2025</v>
      </c>
    </row>
    <row r="3" spans="1:20" x14ac:dyDescent="0.3">
      <c r="A3" t="s">
        <v>543</v>
      </c>
      <c r="C3" t="s">
        <v>544</v>
      </c>
    </row>
    <row r="5" spans="1:20" x14ac:dyDescent="0.3">
      <c r="A5" t="s">
        <v>545</v>
      </c>
      <c r="B5" t="s">
        <v>673</v>
      </c>
      <c r="C5" t="s">
        <v>982</v>
      </c>
    </row>
    <row r="6" spans="1:20" x14ac:dyDescent="0.3">
      <c r="A6" t="s">
        <v>547</v>
      </c>
      <c r="B6" t="s">
        <v>548</v>
      </c>
    </row>
    <row r="7" spans="1:20" x14ac:dyDescent="0.3">
      <c r="A7" t="s">
        <v>549</v>
      </c>
      <c r="B7" t="s">
        <v>550</v>
      </c>
    </row>
    <row r="8" spans="1:20" x14ac:dyDescent="0.3">
      <c r="A8" t="s">
        <v>551</v>
      </c>
      <c r="B8" t="s">
        <v>552</v>
      </c>
    </row>
    <row r="9" spans="1:20" x14ac:dyDescent="0.3">
      <c r="A9" t="s">
        <v>553</v>
      </c>
      <c r="B9" t="s">
        <v>554</v>
      </c>
    </row>
    <row r="10" spans="1:20" x14ac:dyDescent="0.3">
      <c r="A10" t="s">
        <v>555</v>
      </c>
      <c r="B10" t="s">
        <v>556</v>
      </c>
    </row>
    <row r="11" spans="1:20" x14ac:dyDescent="0.3">
      <c r="A11" t="s">
        <v>557</v>
      </c>
      <c r="B11" t="s">
        <v>983</v>
      </c>
    </row>
    <row r="13" spans="1:20" x14ac:dyDescent="0.3">
      <c r="A13" t="s">
        <v>1653</v>
      </c>
      <c r="D13" t="s">
        <v>1654</v>
      </c>
      <c r="E13" t="s">
        <v>1655</v>
      </c>
    </row>
    <row r="15" spans="1:20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  <c r="R15" t="s">
        <v>1656</v>
      </c>
      <c r="S15" t="s">
        <v>1657</v>
      </c>
      <c r="T15" t="s">
        <v>1658</v>
      </c>
    </row>
    <row r="16" spans="1:20" x14ac:dyDescent="0.3">
      <c r="A16" s="76">
        <v>45474</v>
      </c>
      <c r="B16" t="s">
        <v>1659</v>
      </c>
      <c r="C16" t="s">
        <v>1660</v>
      </c>
      <c r="D16" t="s">
        <v>1017</v>
      </c>
      <c r="E16" t="s">
        <v>586</v>
      </c>
      <c r="F16" t="s">
        <v>587</v>
      </c>
      <c r="G16" t="s">
        <v>1661</v>
      </c>
      <c r="O16">
        <v>1845</v>
      </c>
      <c r="R16" t="s">
        <v>587</v>
      </c>
      <c r="S16" t="s">
        <v>587</v>
      </c>
      <c r="T16" t="s">
        <v>587</v>
      </c>
    </row>
    <row r="17" spans="1:20" x14ac:dyDescent="0.3">
      <c r="A17" s="76">
        <v>45474</v>
      </c>
      <c r="B17" t="s">
        <v>1662</v>
      </c>
      <c r="C17" t="s">
        <v>1663</v>
      </c>
      <c r="D17" t="s">
        <v>1017</v>
      </c>
      <c r="E17" t="s">
        <v>586</v>
      </c>
      <c r="F17" t="s">
        <v>587</v>
      </c>
      <c r="G17" t="s">
        <v>1664</v>
      </c>
      <c r="O17">
        <v>1845</v>
      </c>
      <c r="R17" t="s">
        <v>587</v>
      </c>
      <c r="S17" t="s">
        <v>587</v>
      </c>
      <c r="T17" t="s">
        <v>587</v>
      </c>
    </row>
    <row r="18" spans="1:20" x14ac:dyDescent="0.3">
      <c r="A18" s="76">
        <v>45474</v>
      </c>
      <c r="B18" t="s">
        <v>1665</v>
      </c>
      <c r="C18" t="s">
        <v>1666</v>
      </c>
      <c r="D18" t="s">
        <v>1017</v>
      </c>
      <c r="E18" t="s">
        <v>586</v>
      </c>
      <c r="F18" t="s">
        <v>587</v>
      </c>
      <c r="G18" t="s">
        <v>1667</v>
      </c>
      <c r="O18">
        <v>1847</v>
      </c>
      <c r="R18" t="s">
        <v>587</v>
      </c>
      <c r="S18" t="s">
        <v>587</v>
      </c>
      <c r="T18" t="s">
        <v>587</v>
      </c>
    </row>
    <row r="19" spans="1:20" x14ac:dyDescent="0.3">
      <c r="A19" s="76">
        <v>45474</v>
      </c>
      <c r="B19" t="s">
        <v>1665</v>
      </c>
      <c r="C19" t="s">
        <v>1668</v>
      </c>
      <c r="D19" t="s">
        <v>1017</v>
      </c>
      <c r="E19" t="s">
        <v>586</v>
      </c>
      <c r="F19" t="s">
        <v>587</v>
      </c>
      <c r="G19" t="s">
        <v>1669</v>
      </c>
      <c r="O19">
        <v>1847</v>
      </c>
      <c r="R19" t="s">
        <v>587</v>
      </c>
      <c r="S19" t="s">
        <v>587</v>
      </c>
      <c r="T19" t="s">
        <v>587</v>
      </c>
    </row>
    <row r="20" spans="1:20" x14ac:dyDescent="0.3">
      <c r="A20" s="76">
        <v>45474</v>
      </c>
      <c r="B20" t="s">
        <v>1670</v>
      </c>
      <c r="C20" t="s">
        <v>1671</v>
      </c>
      <c r="D20" t="s">
        <v>1017</v>
      </c>
      <c r="E20" t="s">
        <v>586</v>
      </c>
      <c r="F20" t="s">
        <v>587</v>
      </c>
      <c r="G20" t="s">
        <v>1672</v>
      </c>
      <c r="O20">
        <v>1847</v>
      </c>
      <c r="R20" t="s">
        <v>587</v>
      </c>
      <c r="S20" t="s">
        <v>587</v>
      </c>
      <c r="T20" t="s">
        <v>587</v>
      </c>
    </row>
    <row r="21" spans="1:20" x14ac:dyDescent="0.3">
      <c r="A21" t="s">
        <v>1673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30624-8494-4277-A83D-BEACF48D2F4F}">
  <dimension ref="A1:Q247"/>
  <sheetViews>
    <sheetView topLeftCell="A225" workbookViewId="0">
      <selection activeCell="I242" sqref="I242"/>
    </sheetView>
  </sheetViews>
  <sheetFormatPr defaultRowHeight="14.4" x14ac:dyDescent="0.3"/>
  <cols>
    <col min="2" max="2" width="13.77734375" customWidth="1"/>
    <col min="7" max="7" width="12.21875" style="48" bestFit="1" customWidth="1"/>
  </cols>
  <sheetData>
    <row r="1" spans="1:17" x14ac:dyDescent="0.3">
      <c r="A1" t="s">
        <v>542</v>
      </c>
      <c r="B1">
        <v>2024</v>
      </c>
    </row>
    <row r="3" spans="1:17" x14ac:dyDescent="0.3">
      <c r="A3" t="s">
        <v>543</v>
      </c>
      <c r="C3" t="s">
        <v>544</v>
      </c>
    </row>
    <row r="5" spans="1:17" x14ac:dyDescent="0.3">
      <c r="A5" t="s">
        <v>545</v>
      </c>
      <c r="B5" t="s">
        <v>673</v>
      </c>
      <c r="C5" t="s">
        <v>982</v>
      </c>
    </row>
    <row r="6" spans="1:17" x14ac:dyDescent="0.3">
      <c r="A6" t="s">
        <v>547</v>
      </c>
      <c r="B6" t="s">
        <v>548</v>
      </c>
    </row>
    <row r="7" spans="1:17" x14ac:dyDescent="0.3">
      <c r="A7" t="s">
        <v>549</v>
      </c>
      <c r="B7" t="s">
        <v>550</v>
      </c>
    </row>
    <row r="8" spans="1:17" x14ac:dyDescent="0.3">
      <c r="A8" t="s">
        <v>551</v>
      </c>
      <c r="B8" t="s">
        <v>552</v>
      </c>
    </row>
    <row r="9" spans="1:17" x14ac:dyDescent="0.3">
      <c r="A9" t="s">
        <v>553</v>
      </c>
      <c r="B9" t="s">
        <v>554</v>
      </c>
    </row>
    <row r="10" spans="1:17" x14ac:dyDescent="0.3">
      <c r="A10" t="s">
        <v>555</v>
      </c>
      <c r="B10" t="s">
        <v>556</v>
      </c>
    </row>
    <row r="11" spans="1:17" x14ac:dyDescent="0.3">
      <c r="A11" t="s">
        <v>557</v>
      </c>
      <c r="B11" t="s">
        <v>983</v>
      </c>
    </row>
    <row r="13" spans="1:17" x14ac:dyDescent="0.3">
      <c r="A13" t="s">
        <v>1013</v>
      </c>
      <c r="D13" t="s">
        <v>1014</v>
      </c>
      <c r="E13" t="s">
        <v>1521</v>
      </c>
    </row>
    <row r="15" spans="1:17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s="48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</row>
    <row r="16" spans="1:17" x14ac:dyDescent="0.3">
      <c r="A16" s="76">
        <v>45108</v>
      </c>
      <c r="B16" t="s">
        <v>1005</v>
      </c>
      <c r="C16" t="s">
        <v>1016</v>
      </c>
      <c r="D16" t="s">
        <v>1017</v>
      </c>
      <c r="E16" t="s">
        <v>586</v>
      </c>
      <c r="F16" t="s">
        <v>587</v>
      </c>
      <c r="G16" s="48">
        <v>49.77</v>
      </c>
      <c r="O16">
        <v>1573</v>
      </c>
    </row>
    <row r="17" spans="1:17" x14ac:dyDescent="0.3">
      <c r="A17" s="76">
        <v>45108</v>
      </c>
      <c r="B17" t="s">
        <v>1005</v>
      </c>
      <c r="C17" t="s">
        <v>1018</v>
      </c>
      <c r="D17" t="s">
        <v>1017</v>
      </c>
      <c r="E17" t="s">
        <v>586</v>
      </c>
      <c r="F17" t="s">
        <v>587</v>
      </c>
      <c r="G17" s="48">
        <v>8.0500000000000007</v>
      </c>
      <c r="O17">
        <v>1573</v>
      </c>
    </row>
    <row r="18" spans="1:17" x14ac:dyDescent="0.3">
      <c r="A18" s="76">
        <v>45108</v>
      </c>
      <c r="B18" t="s">
        <v>1019</v>
      </c>
      <c r="C18" t="s">
        <v>1020</v>
      </c>
      <c r="D18" t="s">
        <v>1017</v>
      </c>
      <c r="E18" t="s">
        <v>586</v>
      </c>
      <c r="F18" t="s">
        <v>1089</v>
      </c>
      <c r="G18" s="48">
        <v>1041.1500000000001</v>
      </c>
      <c r="O18">
        <v>1573</v>
      </c>
    </row>
    <row r="19" spans="1:17" x14ac:dyDescent="0.3">
      <c r="A19" s="76">
        <v>45108</v>
      </c>
      <c r="B19" t="s">
        <v>1021</v>
      </c>
      <c r="C19" t="s">
        <v>1022</v>
      </c>
      <c r="D19" t="s">
        <v>1017</v>
      </c>
      <c r="E19" t="s">
        <v>586</v>
      </c>
      <c r="F19" t="s">
        <v>1090</v>
      </c>
      <c r="G19" s="48">
        <v>118.56</v>
      </c>
      <c r="O19">
        <v>1573</v>
      </c>
    </row>
    <row r="20" spans="1:17" x14ac:dyDescent="0.3">
      <c r="A20" s="76">
        <v>45108</v>
      </c>
      <c r="B20" t="s">
        <v>1023</v>
      </c>
      <c r="C20" t="s">
        <v>1024</v>
      </c>
      <c r="D20" t="s">
        <v>1025</v>
      </c>
      <c r="E20" t="s">
        <v>586</v>
      </c>
      <c r="F20" t="s">
        <v>587</v>
      </c>
      <c r="G20" s="48">
        <v>853193.43</v>
      </c>
      <c r="O20">
        <v>1573</v>
      </c>
    </row>
    <row r="21" spans="1:17" x14ac:dyDescent="0.3">
      <c r="A21" s="76">
        <v>45170</v>
      </c>
      <c r="B21" t="s">
        <v>1091</v>
      </c>
      <c r="C21" t="s">
        <v>1092</v>
      </c>
      <c r="D21" t="s">
        <v>1093</v>
      </c>
      <c r="E21" t="s">
        <v>586</v>
      </c>
      <c r="F21" t="s">
        <v>587</v>
      </c>
      <c r="G21" s="48">
        <v>1139.8800000000001</v>
      </c>
      <c r="O21">
        <v>1628</v>
      </c>
    </row>
    <row r="22" spans="1:17" x14ac:dyDescent="0.3">
      <c r="A22" s="76">
        <v>45170</v>
      </c>
      <c r="B22" t="s">
        <v>1091</v>
      </c>
      <c r="C22" t="s">
        <v>1092</v>
      </c>
      <c r="D22" t="s">
        <v>1093</v>
      </c>
      <c r="E22" t="s">
        <v>586</v>
      </c>
      <c r="F22" t="s">
        <v>587</v>
      </c>
      <c r="G22" s="48">
        <v>170.98</v>
      </c>
      <c r="O22">
        <v>1628</v>
      </c>
    </row>
    <row r="23" spans="1:17" x14ac:dyDescent="0.3">
      <c r="A23" s="76">
        <v>45170</v>
      </c>
      <c r="B23" t="s">
        <v>1091</v>
      </c>
      <c r="C23" t="s">
        <v>1094</v>
      </c>
      <c r="D23" t="s">
        <v>1095</v>
      </c>
      <c r="E23" t="s">
        <v>586</v>
      </c>
      <c r="F23" t="s">
        <v>1096</v>
      </c>
      <c r="G23" s="48">
        <v>1310.86</v>
      </c>
      <c r="O23">
        <v>1628</v>
      </c>
    </row>
    <row r="24" spans="1:17" x14ac:dyDescent="0.3">
      <c r="A24" s="76">
        <v>45170</v>
      </c>
      <c r="B24" t="s">
        <v>1097</v>
      </c>
      <c r="C24" t="s">
        <v>1098</v>
      </c>
      <c r="D24" t="s">
        <v>1017</v>
      </c>
      <c r="E24" t="s">
        <v>586</v>
      </c>
      <c r="F24" t="s">
        <v>587</v>
      </c>
      <c r="G24" s="48">
        <v>1322044.69</v>
      </c>
      <c r="O24">
        <v>1638</v>
      </c>
    </row>
    <row r="25" spans="1:17" x14ac:dyDescent="0.3">
      <c r="A25" s="76">
        <v>45170</v>
      </c>
      <c r="B25" t="s">
        <v>1099</v>
      </c>
      <c r="C25" t="s">
        <v>1100</v>
      </c>
      <c r="D25" t="s">
        <v>1017</v>
      </c>
      <c r="E25" t="s">
        <v>586</v>
      </c>
      <c r="F25" t="s">
        <v>587</v>
      </c>
      <c r="G25" s="48">
        <v>16.239999999999998</v>
      </c>
      <c r="O25">
        <v>1630</v>
      </c>
    </row>
    <row r="26" spans="1:17" x14ac:dyDescent="0.3">
      <c r="A26" s="76">
        <v>45170</v>
      </c>
      <c r="B26" t="s">
        <v>1101</v>
      </c>
      <c r="C26" t="s">
        <v>1102</v>
      </c>
      <c r="D26" t="s">
        <v>1103</v>
      </c>
      <c r="E26" t="s">
        <v>586</v>
      </c>
      <c r="F26" t="s">
        <v>587</v>
      </c>
      <c r="G26" s="48">
        <v>-1139.8800000000001</v>
      </c>
      <c r="O26">
        <v>1630</v>
      </c>
      <c r="Q26">
        <v>15</v>
      </c>
    </row>
    <row r="27" spans="1:17" x14ac:dyDescent="0.3">
      <c r="A27" s="76">
        <v>45170</v>
      </c>
      <c r="B27" t="s">
        <v>1101</v>
      </c>
      <c r="C27" t="s">
        <v>1102</v>
      </c>
      <c r="D27" t="s">
        <v>1103</v>
      </c>
      <c r="E27" t="s">
        <v>586</v>
      </c>
      <c r="F27" t="s">
        <v>587</v>
      </c>
      <c r="G27" s="48">
        <v>-170.98</v>
      </c>
      <c r="O27">
        <v>1630</v>
      </c>
      <c r="Q27">
        <v>15</v>
      </c>
    </row>
    <row r="28" spans="1:17" x14ac:dyDescent="0.3">
      <c r="A28" s="76">
        <v>45200</v>
      </c>
      <c r="B28" t="s">
        <v>1126</v>
      </c>
      <c r="C28" t="s">
        <v>1127</v>
      </c>
      <c r="D28" t="s">
        <v>1128</v>
      </c>
      <c r="E28" t="s">
        <v>586</v>
      </c>
      <c r="F28" t="s">
        <v>587</v>
      </c>
      <c r="G28" s="48">
        <v>1322044.69</v>
      </c>
      <c r="O28">
        <v>1643</v>
      </c>
    </row>
    <row r="29" spans="1:17" x14ac:dyDescent="0.3">
      <c r="A29" s="76">
        <v>45200</v>
      </c>
      <c r="B29" t="s">
        <v>1129</v>
      </c>
      <c r="C29" t="s">
        <v>1130</v>
      </c>
      <c r="D29" t="s">
        <v>1131</v>
      </c>
      <c r="E29" t="s">
        <v>586</v>
      </c>
      <c r="F29" t="s">
        <v>587</v>
      </c>
      <c r="G29" s="48">
        <v>-1322044.69</v>
      </c>
      <c r="O29">
        <v>1641</v>
      </c>
    </row>
    <row r="30" spans="1:17" x14ac:dyDescent="0.3">
      <c r="A30" s="76">
        <v>45200</v>
      </c>
      <c r="B30" t="s">
        <v>1133</v>
      </c>
      <c r="C30" t="s">
        <v>1134</v>
      </c>
      <c r="D30" t="s">
        <v>1135</v>
      </c>
      <c r="E30" t="s">
        <v>586</v>
      </c>
      <c r="F30" t="s">
        <v>587</v>
      </c>
      <c r="G30" s="48">
        <v>241.71</v>
      </c>
      <c r="O30">
        <v>1648</v>
      </c>
    </row>
    <row r="31" spans="1:17" x14ac:dyDescent="0.3">
      <c r="A31" s="76">
        <v>45231</v>
      </c>
      <c r="B31" t="s">
        <v>1150</v>
      </c>
      <c r="C31" t="s">
        <v>1144</v>
      </c>
      <c r="D31" t="s">
        <v>1128</v>
      </c>
      <c r="E31" t="s">
        <v>586</v>
      </c>
      <c r="F31" t="s">
        <v>587</v>
      </c>
      <c r="G31" s="48">
        <v>1693603.41</v>
      </c>
      <c r="O31">
        <v>1666</v>
      </c>
    </row>
    <row r="32" spans="1:17" x14ac:dyDescent="0.3">
      <c r="A32" s="76">
        <v>45231</v>
      </c>
      <c r="B32" t="s">
        <v>1151</v>
      </c>
      <c r="C32" t="s">
        <v>1145</v>
      </c>
      <c r="D32" t="s">
        <v>1128</v>
      </c>
      <c r="E32" t="s">
        <v>586</v>
      </c>
      <c r="F32" t="s">
        <v>587</v>
      </c>
      <c r="G32" s="48">
        <v>1315917.79</v>
      </c>
      <c r="O32">
        <v>1666</v>
      </c>
    </row>
    <row r="33" spans="1:15" x14ac:dyDescent="0.3">
      <c r="A33" s="76">
        <v>45231</v>
      </c>
      <c r="B33" t="s">
        <v>1152</v>
      </c>
      <c r="C33" t="s">
        <v>1146</v>
      </c>
      <c r="D33" t="s">
        <v>1017</v>
      </c>
      <c r="E33" t="s">
        <v>586</v>
      </c>
      <c r="F33" t="s">
        <v>587</v>
      </c>
      <c r="G33" s="48">
        <v>116.16</v>
      </c>
      <c r="O33">
        <v>1681</v>
      </c>
    </row>
    <row r="34" spans="1:15" x14ac:dyDescent="0.3">
      <c r="A34" s="76">
        <v>45231</v>
      </c>
      <c r="B34" t="s">
        <v>1152</v>
      </c>
      <c r="C34" t="s">
        <v>1147</v>
      </c>
      <c r="D34" t="s">
        <v>1017</v>
      </c>
      <c r="E34" t="s">
        <v>586</v>
      </c>
      <c r="F34" t="s">
        <v>587</v>
      </c>
      <c r="G34" s="48">
        <v>23.44</v>
      </c>
      <c r="O34">
        <v>1681</v>
      </c>
    </row>
    <row r="35" spans="1:15" x14ac:dyDescent="0.3">
      <c r="A35" s="76">
        <v>45261</v>
      </c>
      <c r="B35" t="s">
        <v>1152</v>
      </c>
      <c r="C35" t="s">
        <v>1153</v>
      </c>
      <c r="D35" t="s">
        <v>1017</v>
      </c>
      <c r="E35" t="s">
        <v>586</v>
      </c>
      <c r="F35" t="s">
        <v>1154</v>
      </c>
      <c r="G35" s="48">
        <v>1010.48</v>
      </c>
      <c r="O35">
        <v>1706</v>
      </c>
    </row>
    <row r="36" spans="1:15" x14ac:dyDescent="0.3">
      <c r="A36" s="76">
        <v>45261</v>
      </c>
      <c r="B36" t="s">
        <v>1155</v>
      </c>
      <c r="C36" t="s">
        <v>1156</v>
      </c>
      <c r="D36" t="s">
        <v>1017</v>
      </c>
      <c r="E36" t="s">
        <v>586</v>
      </c>
      <c r="F36" t="s">
        <v>1157</v>
      </c>
      <c r="G36" s="48">
        <v>736.82</v>
      </c>
      <c r="O36">
        <v>1706</v>
      </c>
    </row>
    <row r="37" spans="1:15" x14ac:dyDescent="0.3">
      <c r="A37" s="76">
        <v>45261</v>
      </c>
      <c r="B37" t="s">
        <v>1158</v>
      </c>
      <c r="C37" t="s">
        <v>1159</v>
      </c>
      <c r="D37" t="s">
        <v>1017</v>
      </c>
      <c r="E37" t="s">
        <v>586</v>
      </c>
      <c r="F37" t="s">
        <v>587</v>
      </c>
      <c r="G37" s="48">
        <v>127.59</v>
      </c>
      <c r="O37">
        <v>1707</v>
      </c>
    </row>
    <row r="38" spans="1:15" x14ac:dyDescent="0.3">
      <c r="A38" s="76">
        <v>45261</v>
      </c>
      <c r="B38" t="s">
        <v>1160</v>
      </c>
      <c r="C38" t="s">
        <v>1161</v>
      </c>
      <c r="D38" t="s">
        <v>1017</v>
      </c>
      <c r="E38" t="s">
        <v>586</v>
      </c>
      <c r="F38" t="s">
        <v>587</v>
      </c>
      <c r="G38" s="48">
        <v>101.73</v>
      </c>
      <c r="O38">
        <v>1707</v>
      </c>
    </row>
    <row r="39" spans="1:15" x14ac:dyDescent="0.3">
      <c r="A39" s="76">
        <v>45261</v>
      </c>
      <c r="B39" t="s">
        <v>1162</v>
      </c>
      <c r="C39" t="s">
        <v>1163</v>
      </c>
      <c r="D39" t="s">
        <v>1128</v>
      </c>
      <c r="E39" t="s">
        <v>586</v>
      </c>
      <c r="F39" t="s">
        <v>587</v>
      </c>
      <c r="G39" s="48">
        <v>2111583.64</v>
      </c>
      <c r="O39">
        <v>1706</v>
      </c>
    </row>
    <row r="40" spans="1:15" x14ac:dyDescent="0.3">
      <c r="A40" s="76">
        <v>45261</v>
      </c>
      <c r="B40" t="s">
        <v>1164</v>
      </c>
      <c r="C40" t="s">
        <v>1165</v>
      </c>
      <c r="D40" t="s">
        <v>1017</v>
      </c>
      <c r="E40" t="s">
        <v>586</v>
      </c>
      <c r="F40" t="s">
        <v>1166</v>
      </c>
      <c r="G40" s="48">
        <v>882.95</v>
      </c>
      <c r="O40">
        <v>1707</v>
      </c>
    </row>
    <row r="41" spans="1:15" x14ac:dyDescent="0.3">
      <c r="A41" s="76">
        <v>45261</v>
      </c>
      <c r="B41" t="s">
        <v>1167</v>
      </c>
      <c r="C41" t="s">
        <v>1168</v>
      </c>
      <c r="D41" t="s">
        <v>1017</v>
      </c>
      <c r="E41" t="s">
        <v>586</v>
      </c>
      <c r="F41" t="s">
        <v>1169</v>
      </c>
      <c r="G41" s="48">
        <v>909.01</v>
      </c>
      <c r="O41">
        <v>1707</v>
      </c>
    </row>
    <row r="42" spans="1:15" x14ac:dyDescent="0.3">
      <c r="A42" s="76">
        <v>45292</v>
      </c>
      <c r="B42" t="s">
        <v>1172</v>
      </c>
      <c r="C42" t="s">
        <v>1173</v>
      </c>
      <c r="D42" t="s">
        <v>1017</v>
      </c>
      <c r="E42" t="s">
        <v>586</v>
      </c>
      <c r="F42" t="s">
        <v>1174</v>
      </c>
      <c r="G42" s="48">
        <v>296.08999999999997</v>
      </c>
      <c r="O42">
        <v>1738</v>
      </c>
    </row>
    <row r="43" spans="1:15" x14ac:dyDescent="0.3">
      <c r="A43" s="76">
        <v>45292</v>
      </c>
      <c r="B43" t="s">
        <v>1172</v>
      </c>
      <c r="C43" t="s">
        <v>1175</v>
      </c>
      <c r="D43" t="s">
        <v>1017</v>
      </c>
      <c r="E43" t="s">
        <v>586</v>
      </c>
      <c r="F43" t="s">
        <v>1176</v>
      </c>
      <c r="G43" s="48">
        <v>252.18</v>
      </c>
      <c r="O43">
        <v>1738</v>
      </c>
    </row>
    <row r="44" spans="1:15" x14ac:dyDescent="0.3">
      <c r="A44" s="76">
        <v>45323</v>
      </c>
      <c r="B44" t="s">
        <v>1180</v>
      </c>
      <c r="C44" t="s">
        <v>1181</v>
      </c>
      <c r="D44" t="s">
        <v>1182</v>
      </c>
      <c r="E44" t="s">
        <v>586</v>
      </c>
      <c r="F44" t="s">
        <v>1183</v>
      </c>
      <c r="G44" s="48">
        <v>754.26</v>
      </c>
      <c r="O44">
        <v>1747</v>
      </c>
    </row>
    <row r="45" spans="1:15" x14ac:dyDescent="0.3">
      <c r="A45" s="76">
        <v>45323</v>
      </c>
      <c r="B45" t="s">
        <v>1184</v>
      </c>
      <c r="C45" t="s">
        <v>1185</v>
      </c>
      <c r="D45" t="s">
        <v>1017</v>
      </c>
      <c r="E45" t="s">
        <v>586</v>
      </c>
      <c r="F45" t="s">
        <v>587</v>
      </c>
      <c r="G45" s="48">
        <v>1480.41</v>
      </c>
      <c r="O45">
        <v>1744</v>
      </c>
    </row>
    <row r="46" spans="1:15" x14ac:dyDescent="0.3">
      <c r="A46" s="76">
        <v>45323</v>
      </c>
      <c r="B46" t="s">
        <v>1186</v>
      </c>
      <c r="C46" t="s">
        <v>1187</v>
      </c>
      <c r="D46" t="s">
        <v>1017</v>
      </c>
      <c r="E46" t="s">
        <v>586</v>
      </c>
      <c r="F46" t="s">
        <v>587</v>
      </c>
      <c r="G46" s="48">
        <v>42.46</v>
      </c>
      <c r="O46">
        <v>1744</v>
      </c>
    </row>
    <row r="47" spans="1:15" x14ac:dyDescent="0.3">
      <c r="A47" s="76">
        <v>45323</v>
      </c>
      <c r="B47" t="s">
        <v>1186</v>
      </c>
      <c r="C47" t="s">
        <v>1188</v>
      </c>
      <c r="D47" t="s">
        <v>1017</v>
      </c>
      <c r="E47" t="s">
        <v>586</v>
      </c>
      <c r="F47" t="s">
        <v>587</v>
      </c>
      <c r="G47" s="48">
        <v>25.19</v>
      </c>
      <c r="O47">
        <v>1744</v>
      </c>
    </row>
    <row r="48" spans="1:15" x14ac:dyDescent="0.3">
      <c r="A48" s="76">
        <v>45323</v>
      </c>
      <c r="B48" t="s">
        <v>1189</v>
      </c>
      <c r="C48" t="s">
        <v>1190</v>
      </c>
      <c r="D48" t="s">
        <v>1017</v>
      </c>
      <c r="E48" t="s">
        <v>586</v>
      </c>
      <c r="F48" t="s">
        <v>587</v>
      </c>
      <c r="G48" s="48">
        <v>205.86</v>
      </c>
      <c r="O48">
        <v>1744</v>
      </c>
    </row>
    <row r="49" spans="1:15" x14ac:dyDescent="0.3">
      <c r="A49" s="76">
        <v>45323</v>
      </c>
      <c r="B49" t="s">
        <v>1191</v>
      </c>
      <c r="C49" t="s">
        <v>1192</v>
      </c>
      <c r="D49" t="s">
        <v>1017</v>
      </c>
      <c r="E49" t="s">
        <v>586</v>
      </c>
      <c r="F49" t="s">
        <v>587</v>
      </c>
      <c r="G49" s="48">
        <v>43.58</v>
      </c>
      <c r="O49">
        <v>1744</v>
      </c>
    </row>
    <row r="50" spans="1:15" x14ac:dyDescent="0.3">
      <c r="A50" s="76">
        <v>45323</v>
      </c>
      <c r="B50" t="s">
        <v>1191</v>
      </c>
      <c r="C50" t="s">
        <v>1193</v>
      </c>
      <c r="D50" t="s">
        <v>1017</v>
      </c>
      <c r="E50" t="s">
        <v>586</v>
      </c>
      <c r="F50" t="s">
        <v>587</v>
      </c>
      <c r="G50" s="48">
        <v>166.07</v>
      </c>
      <c r="O50">
        <v>1744</v>
      </c>
    </row>
    <row r="51" spans="1:15" x14ac:dyDescent="0.3">
      <c r="A51" s="76">
        <v>45323</v>
      </c>
      <c r="B51" t="s">
        <v>1194</v>
      </c>
      <c r="C51" t="s">
        <v>1195</v>
      </c>
      <c r="D51" t="s">
        <v>1017</v>
      </c>
      <c r="E51" t="s">
        <v>586</v>
      </c>
      <c r="F51" t="s">
        <v>1196</v>
      </c>
      <c r="G51" s="48">
        <v>49.79</v>
      </c>
      <c r="O51">
        <v>1744</v>
      </c>
    </row>
    <row r="52" spans="1:15" x14ac:dyDescent="0.3">
      <c r="A52" s="76">
        <v>45323</v>
      </c>
      <c r="B52" t="s">
        <v>1197</v>
      </c>
      <c r="C52" t="s">
        <v>1198</v>
      </c>
      <c r="D52" t="s">
        <v>1017</v>
      </c>
      <c r="E52" t="s">
        <v>586</v>
      </c>
      <c r="F52" t="s">
        <v>1199</v>
      </c>
      <c r="G52" s="48">
        <v>96.39</v>
      </c>
      <c r="O52">
        <v>1744</v>
      </c>
    </row>
    <row r="53" spans="1:15" x14ac:dyDescent="0.3">
      <c r="A53" s="76">
        <v>45323</v>
      </c>
      <c r="B53" t="s">
        <v>1197</v>
      </c>
      <c r="C53" t="s">
        <v>1200</v>
      </c>
      <c r="D53" t="s">
        <v>1017</v>
      </c>
      <c r="E53" t="s">
        <v>586</v>
      </c>
      <c r="F53" t="s">
        <v>1201</v>
      </c>
      <c r="G53" s="48">
        <v>83.19</v>
      </c>
      <c r="O53">
        <v>1744</v>
      </c>
    </row>
    <row r="54" spans="1:15" x14ac:dyDescent="0.3">
      <c r="A54" s="76">
        <v>45323</v>
      </c>
      <c r="B54" t="s">
        <v>1197</v>
      </c>
      <c r="C54" t="s">
        <v>1202</v>
      </c>
      <c r="D54" t="s">
        <v>1017</v>
      </c>
      <c r="E54" t="s">
        <v>586</v>
      </c>
      <c r="F54" t="s">
        <v>1203</v>
      </c>
      <c r="G54" s="48">
        <v>126.78</v>
      </c>
      <c r="O54">
        <v>1744</v>
      </c>
    </row>
    <row r="55" spans="1:15" x14ac:dyDescent="0.3">
      <c r="A55" s="76">
        <v>45323</v>
      </c>
      <c r="B55" t="s">
        <v>1197</v>
      </c>
      <c r="C55" t="s">
        <v>1204</v>
      </c>
      <c r="D55" t="s">
        <v>1017</v>
      </c>
      <c r="E55" t="s">
        <v>586</v>
      </c>
      <c r="F55" t="s">
        <v>1205</v>
      </c>
      <c r="G55" s="48">
        <v>134.07</v>
      </c>
      <c r="O55">
        <v>1744</v>
      </c>
    </row>
    <row r="56" spans="1:15" x14ac:dyDescent="0.3">
      <c r="A56" s="76">
        <v>45323</v>
      </c>
      <c r="B56" t="s">
        <v>1197</v>
      </c>
      <c r="C56" t="s">
        <v>1206</v>
      </c>
      <c r="D56" t="s">
        <v>1017</v>
      </c>
      <c r="E56" t="s">
        <v>586</v>
      </c>
      <c r="F56" t="s">
        <v>1207</v>
      </c>
      <c r="G56" s="48">
        <v>184.62</v>
      </c>
      <c r="O56">
        <v>1744</v>
      </c>
    </row>
    <row r="57" spans="1:15" x14ac:dyDescent="0.3">
      <c r="A57" s="76">
        <v>45323</v>
      </c>
      <c r="B57" t="s">
        <v>1197</v>
      </c>
      <c r="C57" t="s">
        <v>1208</v>
      </c>
      <c r="D57" t="s">
        <v>1017</v>
      </c>
      <c r="E57" t="s">
        <v>586</v>
      </c>
      <c r="F57" t="s">
        <v>1209</v>
      </c>
      <c r="G57" s="48">
        <v>71.849999999999994</v>
      </c>
      <c r="O57">
        <v>1744</v>
      </c>
    </row>
    <row r="58" spans="1:15" x14ac:dyDescent="0.3">
      <c r="A58" s="76">
        <v>45323</v>
      </c>
      <c r="B58" t="s">
        <v>1210</v>
      </c>
      <c r="C58" t="s">
        <v>1211</v>
      </c>
      <c r="D58" t="s">
        <v>1017</v>
      </c>
      <c r="E58" t="s">
        <v>586</v>
      </c>
      <c r="F58" t="s">
        <v>1212</v>
      </c>
      <c r="G58" s="48">
        <v>96.27</v>
      </c>
      <c r="O58">
        <v>1744</v>
      </c>
    </row>
    <row r="59" spans="1:15" x14ac:dyDescent="0.3">
      <c r="A59" s="76">
        <v>45323</v>
      </c>
      <c r="B59" t="s">
        <v>1210</v>
      </c>
      <c r="C59" t="s">
        <v>1213</v>
      </c>
      <c r="D59" t="s">
        <v>1017</v>
      </c>
      <c r="E59" t="s">
        <v>586</v>
      </c>
      <c r="F59" t="s">
        <v>1214</v>
      </c>
      <c r="G59" s="48">
        <v>100.49</v>
      </c>
      <c r="O59">
        <v>1744</v>
      </c>
    </row>
    <row r="60" spans="1:15" x14ac:dyDescent="0.3">
      <c r="A60" s="76">
        <v>45323</v>
      </c>
      <c r="B60" t="s">
        <v>1210</v>
      </c>
      <c r="C60" t="s">
        <v>1215</v>
      </c>
      <c r="D60" t="s">
        <v>1017</v>
      </c>
      <c r="E60" t="s">
        <v>586</v>
      </c>
      <c r="F60" t="s">
        <v>1216</v>
      </c>
      <c r="G60" s="48">
        <v>137.49</v>
      </c>
      <c r="O60">
        <v>1744</v>
      </c>
    </row>
    <row r="61" spans="1:15" x14ac:dyDescent="0.3">
      <c r="A61" s="76">
        <v>45323</v>
      </c>
      <c r="B61" t="s">
        <v>1210</v>
      </c>
      <c r="C61" t="s">
        <v>1217</v>
      </c>
      <c r="D61" t="s">
        <v>1017</v>
      </c>
      <c r="E61" t="s">
        <v>586</v>
      </c>
      <c r="F61" t="s">
        <v>1218</v>
      </c>
      <c r="G61" s="48">
        <v>38.9</v>
      </c>
      <c r="O61">
        <v>1744</v>
      </c>
    </row>
    <row r="62" spans="1:15" x14ac:dyDescent="0.3">
      <c r="A62" s="76">
        <v>45323</v>
      </c>
      <c r="B62" t="s">
        <v>1210</v>
      </c>
      <c r="C62" t="s">
        <v>1219</v>
      </c>
      <c r="D62" t="s">
        <v>1017</v>
      </c>
      <c r="E62" t="s">
        <v>586</v>
      </c>
      <c r="F62" t="s">
        <v>1220</v>
      </c>
      <c r="G62" s="48">
        <v>18.45</v>
      </c>
      <c r="O62">
        <v>1744</v>
      </c>
    </row>
    <row r="63" spans="1:15" x14ac:dyDescent="0.3">
      <c r="A63" s="76">
        <v>45323</v>
      </c>
      <c r="B63" t="s">
        <v>1221</v>
      </c>
      <c r="C63" t="s">
        <v>1222</v>
      </c>
      <c r="D63" t="s">
        <v>1017</v>
      </c>
      <c r="E63" t="s">
        <v>586</v>
      </c>
      <c r="F63" t="s">
        <v>1223</v>
      </c>
      <c r="G63" s="48">
        <v>193.13</v>
      </c>
      <c r="O63">
        <v>1744</v>
      </c>
    </row>
    <row r="64" spans="1:15" x14ac:dyDescent="0.3">
      <c r="A64" s="76">
        <v>45323</v>
      </c>
      <c r="B64" t="s">
        <v>1221</v>
      </c>
      <c r="C64" t="s">
        <v>1224</v>
      </c>
      <c r="D64" t="s">
        <v>1017</v>
      </c>
      <c r="E64" t="s">
        <v>586</v>
      </c>
      <c r="F64" t="s">
        <v>1225</v>
      </c>
      <c r="G64" s="48">
        <v>227.92</v>
      </c>
      <c r="O64">
        <v>1744</v>
      </c>
    </row>
    <row r="65" spans="1:15" x14ac:dyDescent="0.3">
      <c r="A65" s="76">
        <v>45323</v>
      </c>
      <c r="B65" t="s">
        <v>1226</v>
      </c>
      <c r="C65" t="s">
        <v>1227</v>
      </c>
      <c r="D65" t="s">
        <v>1017</v>
      </c>
      <c r="E65" t="s">
        <v>586</v>
      </c>
      <c r="F65" t="s">
        <v>1228</v>
      </c>
      <c r="G65" s="48">
        <v>57.3</v>
      </c>
      <c r="O65">
        <v>1744</v>
      </c>
    </row>
    <row r="66" spans="1:15" x14ac:dyDescent="0.3">
      <c r="A66" s="76">
        <v>45323</v>
      </c>
      <c r="B66" t="s">
        <v>1229</v>
      </c>
      <c r="C66" t="s">
        <v>1230</v>
      </c>
      <c r="D66" t="s">
        <v>1128</v>
      </c>
      <c r="E66" t="s">
        <v>586</v>
      </c>
      <c r="F66" t="s">
        <v>587</v>
      </c>
      <c r="G66" s="48">
        <v>1079995.69</v>
      </c>
      <c r="O66">
        <v>1751</v>
      </c>
    </row>
    <row r="67" spans="1:15" x14ac:dyDescent="0.3">
      <c r="A67" s="76">
        <v>45323</v>
      </c>
      <c r="B67" t="s">
        <v>1231</v>
      </c>
      <c r="C67" t="s">
        <v>1232</v>
      </c>
      <c r="D67" t="s">
        <v>1017</v>
      </c>
      <c r="E67" t="s">
        <v>586</v>
      </c>
      <c r="F67" t="s">
        <v>1233</v>
      </c>
      <c r="G67" s="48">
        <v>307.58</v>
      </c>
      <c r="O67">
        <v>1747</v>
      </c>
    </row>
    <row r="68" spans="1:15" x14ac:dyDescent="0.3">
      <c r="A68" s="76">
        <v>45323</v>
      </c>
      <c r="B68" t="s">
        <v>1231</v>
      </c>
      <c r="C68" t="s">
        <v>1234</v>
      </c>
      <c r="D68" t="s">
        <v>1017</v>
      </c>
      <c r="E68" t="s">
        <v>586</v>
      </c>
      <c r="F68" t="s">
        <v>1235</v>
      </c>
      <c r="G68" s="48">
        <v>179.24</v>
      </c>
      <c r="O68">
        <v>1747</v>
      </c>
    </row>
    <row r="69" spans="1:15" x14ac:dyDescent="0.3">
      <c r="A69" s="76">
        <v>45323</v>
      </c>
      <c r="B69" t="s">
        <v>1231</v>
      </c>
      <c r="C69" t="s">
        <v>1236</v>
      </c>
      <c r="D69" t="s">
        <v>1017</v>
      </c>
      <c r="E69" t="s">
        <v>586</v>
      </c>
      <c r="F69" t="s">
        <v>1237</v>
      </c>
      <c r="G69" s="48">
        <v>149.53</v>
      </c>
      <c r="O69">
        <v>1747</v>
      </c>
    </row>
    <row r="70" spans="1:15" x14ac:dyDescent="0.3">
      <c r="A70" s="76">
        <v>45323</v>
      </c>
      <c r="B70" t="s">
        <v>1231</v>
      </c>
      <c r="C70" t="s">
        <v>1238</v>
      </c>
      <c r="D70" t="s">
        <v>1017</v>
      </c>
      <c r="E70" t="s">
        <v>586</v>
      </c>
      <c r="F70" t="s">
        <v>1239</v>
      </c>
      <c r="G70" s="48">
        <v>180.28</v>
      </c>
      <c r="O70">
        <v>1747</v>
      </c>
    </row>
    <row r="71" spans="1:15" x14ac:dyDescent="0.3">
      <c r="A71" s="76">
        <v>45323</v>
      </c>
      <c r="B71" t="s">
        <v>1231</v>
      </c>
      <c r="C71" t="s">
        <v>1240</v>
      </c>
      <c r="D71" t="s">
        <v>1017</v>
      </c>
      <c r="E71" t="s">
        <v>586</v>
      </c>
      <c r="F71" t="s">
        <v>1241</v>
      </c>
      <c r="G71" s="48">
        <v>132.66</v>
      </c>
      <c r="O71">
        <v>1747</v>
      </c>
    </row>
    <row r="72" spans="1:15" x14ac:dyDescent="0.3">
      <c r="A72" s="76">
        <v>45323</v>
      </c>
      <c r="B72" t="s">
        <v>1231</v>
      </c>
      <c r="C72" t="s">
        <v>1242</v>
      </c>
      <c r="D72" t="s">
        <v>1017</v>
      </c>
      <c r="E72" t="s">
        <v>586</v>
      </c>
      <c r="F72" t="s">
        <v>1243</v>
      </c>
      <c r="G72" s="48">
        <v>300.64</v>
      </c>
      <c r="O72">
        <v>1747</v>
      </c>
    </row>
    <row r="73" spans="1:15" x14ac:dyDescent="0.3">
      <c r="A73" s="76">
        <v>45323</v>
      </c>
      <c r="B73" t="s">
        <v>1231</v>
      </c>
      <c r="C73" t="s">
        <v>1244</v>
      </c>
      <c r="D73" t="s">
        <v>1017</v>
      </c>
      <c r="E73" t="s">
        <v>586</v>
      </c>
      <c r="F73" t="s">
        <v>1245</v>
      </c>
      <c r="G73" s="48">
        <v>32.4</v>
      </c>
      <c r="O73">
        <v>1747</v>
      </c>
    </row>
    <row r="74" spans="1:15" x14ac:dyDescent="0.3">
      <c r="A74" s="76">
        <v>45323</v>
      </c>
      <c r="B74" t="s">
        <v>1231</v>
      </c>
      <c r="C74" t="s">
        <v>1246</v>
      </c>
      <c r="D74" t="s">
        <v>1017</v>
      </c>
      <c r="E74" t="s">
        <v>586</v>
      </c>
      <c r="F74" t="s">
        <v>1247</v>
      </c>
      <c r="G74" s="48">
        <v>217.76</v>
      </c>
      <c r="O74">
        <v>1747</v>
      </c>
    </row>
    <row r="75" spans="1:15" x14ac:dyDescent="0.3">
      <c r="A75" s="76">
        <v>45323</v>
      </c>
      <c r="B75" t="s">
        <v>1231</v>
      </c>
      <c r="C75" t="s">
        <v>1248</v>
      </c>
      <c r="D75" t="s">
        <v>1017</v>
      </c>
      <c r="E75" t="s">
        <v>586</v>
      </c>
      <c r="F75" t="s">
        <v>1249</v>
      </c>
      <c r="G75" s="48">
        <v>169.27</v>
      </c>
      <c r="O75">
        <v>1747</v>
      </c>
    </row>
    <row r="76" spans="1:15" x14ac:dyDescent="0.3">
      <c r="A76" s="76">
        <v>45323</v>
      </c>
      <c r="B76" t="s">
        <v>1231</v>
      </c>
      <c r="C76" t="s">
        <v>1250</v>
      </c>
      <c r="D76" t="s">
        <v>1017</v>
      </c>
      <c r="E76" t="s">
        <v>586</v>
      </c>
      <c r="F76" t="s">
        <v>1251</v>
      </c>
      <c r="G76" s="48">
        <v>280.68</v>
      </c>
      <c r="O76">
        <v>1747</v>
      </c>
    </row>
    <row r="77" spans="1:15" x14ac:dyDescent="0.3">
      <c r="A77" s="76">
        <v>45323</v>
      </c>
      <c r="B77" t="s">
        <v>1231</v>
      </c>
      <c r="C77" t="s">
        <v>1252</v>
      </c>
      <c r="D77" t="s">
        <v>1017</v>
      </c>
      <c r="E77" t="s">
        <v>586</v>
      </c>
      <c r="F77" t="s">
        <v>1253</v>
      </c>
      <c r="G77" s="48">
        <v>216.1</v>
      </c>
      <c r="O77">
        <v>1747</v>
      </c>
    </row>
    <row r="78" spans="1:15" x14ac:dyDescent="0.3">
      <c r="A78" s="76">
        <v>45323</v>
      </c>
      <c r="B78" t="s">
        <v>1254</v>
      </c>
      <c r="C78" t="s">
        <v>1255</v>
      </c>
      <c r="D78" t="s">
        <v>1017</v>
      </c>
      <c r="E78" t="s">
        <v>586</v>
      </c>
      <c r="F78" t="s">
        <v>587</v>
      </c>
      <c r="G78" s="48">
        <v>3684.86</v>
      </c>
      <c r="O78">
        <v>1751</v>
      </c>
    </row>
    <row r="79" spans="1:15" x14ac:dyDescent="0.3">
      <c r="A79" s="76">
        <v>45323</v>
      </c>
      <c r="B79" t="s">
        <v>1256</v>
      </c>
      <c r="C79" t="s">
        <v>1257</v>
      </c>
      <c r="D79" t="s">
        <v>1017</v>
      </c>
      <c r="E79" t="s">
        <v>586</v>
      </c>
      <c r="F79" t="s">
        <v>587</v>
      </c>
      <c r="G79" s="48">
        <v>124.7</v>
      </c>
      <c r="O79">
        <v>1751</v>
      </c>
    </row>
    <row r="80" spans="1:15" x14ac:dyDescent="0.3">
      <c r="A80" s="76">
        <v>45323</v>
      </c>
      <c r="B80" t="s">
        <v>1256</v>
      </c>
      <c r="C80" t="s">
        <v>1258</v>
      </c>
      <c r="D80" t="s">
        <v>1017</v>
      </c>
      <c r="E80" t="s">
        <v>586</v>
      </c>
      <c r="F80" t="s">
        <v>587</v>
      </c>
      <c r="G80" s="48">
        <v>163.83000000000001</v>
      </c>
      <c r="O80">
        <v>1751</v>
      </c>
    </row>
    <row r="81" spans="1:15" x14ac:dyDescent="0.3">
      <c r="A81" s="76">
        <v>45323</v>
      </c>
      <c r="B81" t="s">
        <v>1256</v>
      </c>
      <c r="C81" t="s">
        <v>1259</v>
      </c>
      <c r="D81" t="s">
        <v>1017</v>
      </c>
      <c r="E81" t="s">
        <v>586</v>
      </c>
      <c r="F81" t="s">
        <v>587</v>
      </c>
      <c r="G81" s="48">
        <v>109.48</v>
      </c>
      <c r="O81">
        <v>1751</v>
      </c>
    </row>
    <row r="82" spans="1:15" x14ac:dyDescent="0.3">
      <c r="A82" s="76">
        <v>45323</v>
      </c>
      <c r="B82" t="s">
        <v>1260</v>
      </c>
      <c r="C82" t="s">
        <v>1261</v>
      </c>
      <c r="D82" t="s">
        <v>1017</v>
      </c>
      <c r="E82" t="s">
        <v>586</v>
      </c>
      <c r="F82" t="s">
        <v>587</v>
      </c>
      <c r="G82" s="48">
        <v>122.36</v>
      </c>
      <c r="O82">
        <v>1751</v>
      </c>
    </row>
    <row r="83" spans="1:15" x14ac:dyDescent="0.3">
      <c r="A83" s="76">
        <v>45323</v>
      </c>
      <c r="B83" t="s">
        <v>1260</v>
      </c>
      <c r="C83" t="s">
        <v>1262</v>
      </c>
      <c r="D83" t="s">
        <v>1017</v>
      </c>
      <c r="E83" t="s">
        <v>586</v>
      </c>
      <c r="F83" t="s">
        <v>587</v>
      </c>
      <c r="G83" s="48">
        <v>81.069999999999993</v>
      </c>
      <c r="O83">
        <v>1751</v>
      </c>
    </row>
    <row r="84" spans="1:15" x14ac:dyDescent="0.3">
      <c r="A84" s="76">
        <v>45323</v>
      </c>
      <c r="B84" t="s">
        <v>1263</v>
      </c>
      <c r="C84" t="s">
        <v>1264</v>
      </c>
      <c r="D84" t="s">
        <v>1017</v>
      </c>
      <c r="E84" t="s">
        <v>586</v>
      </c>
      <c r="F84" t="s">
        <v>587</v>
      </c>
      <c r="G84" s="48">
        <v>29.52</v>
      </c>
      <c r="O84">
        <v>1751</v>
      </c>
    </row>
    <row r="85" spans="1:15" x14ac:dyDescent="0.3">
      <c r="A85" s="76">
        <v>45323</v>
      </c>
      <c r="B85" t="s">
        <v>1265</v>
      </c>
      <c r="C85" t="s">
        <v>1266</v>
      </c>
      <c r="D85" t="s">
        <v>1267</v>
      </c>
      <c r="E85" t="s">
        <v>586</v>
      </c>
      <c r="F85" t="s">
        <v>587</v>
      </c>
      <c r="G85" s="48">
        <v>-1079995.69</v>
      </c>
      <c r="O85">
        <v>1753</v>
      </c>
    </row>
    <row r="86" spans="1:15" x14ac:dyDescent="0.3">
      <c r="A86" s="76">
        <v>45323</v>
      </c>
      <c r="B86" t="s">
        <v>1265</v>
      </c>
      <c r="C86" t="s">
        <v>1268</v>
      </c>
      <c r="D86" t="s">
        <v>1267</v>
      </c>
      <c r="E86" t="s">
        <v>586</v>
      </c>
      <c r="F86" t="s">
        <v>587</v>
      </c>
      <c r="G86" s="48">
        <v>-2111583.64</v>
      </c>
      <c r="O86">
        <v>1753</v>
      </c>
    </row>
    <row r="87" spans="1:15" x14ac:dyDescent="0.3">
      <c r="A87" s="76">
        <v>45323</v>
      </c>
      <c r="B87" t="s">
        <v>1265</v>
      </c>
      <c r="C87" t="s">
        <v>1269</v>
      </c>
      <c r="D87" t="s">
        <v>1267</v>
      </c>
      <c r="E87" t="s">
        <v>586</v>
      </c>
      <c r="F87" t="s">
        <v>587</v>
      </c>
      <c r="G87" s="48">
        <v>-1315917.79</v>
      </c>
      <c r="O87">
        <v>1753</v>
      </c>
    </row>
    <row r="88" spans="1:15" x14ac:dyDescent="0.3">
      <c r="A88" s="76">
        <v>45323</v>
      </c>
      <c r="B88" t="s">
        <v>1265</v>
      </c>
      <c r="C88" t="s">
        <v>1270</v>
      </c>
      <c r="D88" t="s">
        <v>1267</v>
      </c>
      <c r="E88" t="s">
        <v>586</v>
      </c>
      <c r="F88" t="s">
        <v>587</v>
      </c>
      <c r="G88" s="48">
        <v>-1693603.41</v>
      </c>
      <c r="O88">
        <v>1753</v>
      </c>
    </row>
    <row r="89" spans="1:15" x14ac:dyDescent="0.3">
      <c r="A89" s="76">
        <v>45323</v>
      </c>
      <c r="B89" t="s">
        <v>1265</v>
      </c>
      <c r="C89" t="s">
        <v>1271</v>
      </c>
      <c r="D89" t="s">
        <v>1267</v>
      </c>
      <c r="E89" t="s">
        <v>586</v>
      </c>
      <c r="F89" t="s">
        <v>587</v>
      </c>
      <c r="G89" s="48">
        <v>-1322044.69</v>
      </c>
      <c r="O89">
        <v>1753</v>
      </c>
    </row>
    <row r="90" spans="1:15" x14ac:dyDescent="0.3">
      <c r="A90" s="76">
        <v>45352</v>
      </c>
      <c r="B90" t="s">
        <v>1422</v>
      </c>
      <c r="C90" t="s">
        <v>1315</v>
      </c>
      <c r="D90" t="s">
        <v>1017</v>
      </c>
      <c r="E90" t="s">
        <v>586</v>
      </c>
      <c r="F90" t="s">
        <v>587</v>
      </c>
      <c r="G90" s="48">
        <v>60.66</v>
      </c>
      <c r="O90">
        <v>1770</v>
      </c>
    </row>
    <row r="91" spans="1:15" x14ac:dyDescent="0.3">
      <c r="A91" s="76">
        <v>45352</v>
      </c>
      <c r="B91" t="s">
        <v>1422</v>
      </c>
      <c r="C91" t="s">
        <v>1315</v>
      </c>
      <c r="D91" t="s">
        <v>1135</v>
      </c>
      <c r="E91" t="s">
        <v>586</v>
      </c>
      <c r="F91" t="s">
        <v>1316</v>
      </c>
      <c r="G91" s="48">
        <v>60.66</v>
      </c>
      <c r="O91">
        <v>1771</v>
      </c>
    </row>
    <row r="92" spans="1:15" x14ac:dyDescent="0.3">
      <c r="A92" s="76">
        <v>45352</v>
      </c>
      <c r="B92" t="s">
        <v>1424</v>
      </c>
      <c r="C92" t="s">
        <v>1318</v>
      </c>
      <c r="D92" t="s">
        <v>1017</v>
      </c>
      <c r="E92" t="s">
        <v>586</v>
      </c>
      <c r="F92" t="s">
        <v>587</v>
      </c>
      <c r="G92" s="48">
        <v>126.49</v>
      </c>
      <c r="O92">
        <v>1766</v>
      </c>
    </row>
    <row r="93" spans="1:15" x14ac:dyDescent="0.3">
      <c r="A93" s="76">
        <v>45352</v>
      </c>
      <c r="B93" t="s">
        <v>1424</v>
      </c>
      <c r="C93" t="s">
        <v>1319</v>
      </c>
      <c r="D93" t="s">
        <v>1017</v>
      </c>
      <c r="E93" t="s">
        <v>586</v>
      </c>
      <c r="F93" t="s">
        <v>587</v>
      </c>
      <c r="G93" s="48">
        <v>106.68</v>
      </c>
      <c r="O93">
        <v>1766</v>
      </c>
    </row>
    <row r="94" spans="1:15" x14ac:dyDescent="0.3">
      <c r="A94" s="76">
        <v>45352</v>
      </c>
      <c r="B94" t="s">
        <v>1424</v>
      </c>
      <c r="C94" t="s">
        <v>1320</v>
      </c>
      <c r="D94" t="s">
        <v>1017</v>
      </c>
      <c r="E94" t="s">
        <v>586</v>
      </c>
      <c r="F94" t="s">
        <v>587</v>
      </c>
      <c r="G94" s="48">
        <v>235.29</v>
      </c>
      <c r="O94">
        <v>1766</v>
      </c>
    </row>
    <row r="95" spans="1:15" x14ac:dyDescent="0.3">
      <c r="A95" s="76">
        <v>45352</v>
      </c>
      <c r="B95" t="s">
        <v>1424</v>
      </c>
      <c r="C95" t="s">
        <v>1321</v>
      </c>
      <c r="D95" t="s">
        <v>1017</v>
      </c>
      <c r="E95" t="s">
        <v>586</v>
      </c>
      <c r="F95" t="s">
        <v>587</v>
      </c>
      <c r="G95" s="48">
        <v>181.26</v>
      </c>
      <c r="O95">
        <v>1766</v>
      </c>
    </row>
    <row r="96" spans="1:15" x14ac:dyDescent="0.3">
      <c r="A96" s="76">
        <v>45352</v>
      </c>
      <c r="B96" t="s">
        <v>1424</v>
      </c>
      <c r="C96" t="s">
        <v>1322</v>
      </c>
      <c r="D96" t="s">
        <v>1017</v>
      </c>
      <c r="E96" t="s">
        <v>586</v>
      </c>
      <c r="F96" t="s">
        <v>587</v>
      </c>
      <c r="G96" s="48">
        <v>247.68</v>
      </c>
      <c r="O96">
        <v>1766</v>
      </c>
    </row>
    <row r="97" spans="1:15" x14ac:dyDescent="0.3">
      <c r="A97" s="76">
        <v>45352</v>
      </c>
      <c r="B97" t="s">
        <v>1424</v>
      </c>
      <c r="C97" t="s">
        <v>1323</v>
      </c>
      <c r="D97" t="s">
        <v>1017</v>
      </c>
      <c r="E97" t="s">
        <v>586</v>
      </c>
      <c r="F97" t="s">
        <v>587</v>
      </c>
      <c r="G97" s="48">
        <v>99.54</v>
      </c>
      <c r="O97">
        <v>1766</v>
      </c>
    </row>
    <row r="98" spans="1:15" x14ac:dyDescent="0.3">
      <c r="A98" s="76">
        <v>45352</v>
      </c>
      <c r="B98" t="s">
        <v>1431</v>
      </c>
      <c r="C98" t="s">
        <v>1325</v>
      </c>
      <c r="D98" t="s">
        <v>1017</v>
      </c>
      <c r="E98" t="s">
        <v>586</v>
      </c>
      <c r="F98" t="s">
        <v>587</v>
      </c>
      <c r="G98" s="48">
        <v>48.14</v>
      </c>
      <c r="O98">
        <v>1766</v>
      </c>
    </row>
    <row r="99" spans="1:15" x14ac:dyDescent="0.3">
      <c r="A99" s="76">
        <v>45352</v>
      </c>
      <c r="B99" t="s">
        <v>1431</v>
      </c>
      <c r="C99" t="s">
        <v>1326</v>
      </c>
      <c r="D99" t="s">
        <v>1017</v>
      </c>
      <c r="E99" t="s">
        <v>586</v>
      </c>
      <c r="F99" t="s">
        <v>587</v>
      </c>
      <c r="G99" s="48">
        <v>337.66</v>
      </c>
      <c r="O99">
        <v>1766</v>
      </c>
    </row>
    <row r="100" spans="1:15" x14ac:dyDescent="0.3">
      <c r="A100" s="76">
        <v>45352</v>
      </c>
      <c r="B100" t="s">
        <v>1431</v>
      </c>
      <c r="C100" t="s">
        <v>1327</v>
      </c>
      <c r="D100" t="s">
        <v>1017</v>
      </c>
      <c r="E100" t="s">
        <v>586</v>
      </c>
      <c r="F100" t="s">
        <v>587</v>
      </c>
      <c r="G100" s="48">
        <v>313.43</v>
      </c>
      <c r="O100">
        <v>1766</v>
      </c>
    </row>
    <row r="101" spans="1:15" x14ac:dyDescent="0.3">
      <c r="A101" s="76">
        <v>45352</v>
      </c>
      <c r="B101" t="s">
        <v>1431</v>
      </c>
      <c r="C101" t="s">
        <v>1328</v>
      </c>
      <c r="D101" t="s">
        <v>1017</v>
      </c>
      <c r="E101" t="s">
        <v>586</v>
      </c>
      <c r="F101" t="s">
        <v>587</v>
      </c>
      <c r="G101" s="48">
        <v>65.05</v>
      </c>
      <c r="O101">
        <v>1766</v>
      </c>
    </row>
    <row r="102" spans="1:15" x14ac:dyDescent="0.3">
      <c r="A102" s="76">
        <v>45352</v>
      </c>
      <c r="B102" t="s">
        <v>1431</v>
      </c>
      <c r="C102" t="s">
        <v>1329</v>
      </c>
      <c r="D102" t="s">
        <v>1017</v>
      </c>
      <c r="E102" t="s">
        <v>586</v>
      </c>
      <c r="F102" t="s">
        <v>587</v>
      </c>
      <c r="G102" s="48">
        <v>149.26</v>
      </c>
      <c r="O102">
        <v>1766</v>
      </c>
    </row>
    <row r="103" spans="1:15" x14ac:dyDescent="0.3">
      <c r="A103" s="76">
        <v>45352</v>
      </c>
      <c r="B103" t="s">
        <v>1431</v>
      </c>
      <c r="C103" t="s">
        <v>1330</v>
      </c>
      <c r="D103" t="s">
        <v>1017</v>
      </c>
      <c r="E103" t="s">
        <v>586</v>
      </c>
      <c r="F103" t="s">
        <v>587</v>
      </c>
      <c r="G103" s="48">
        <v>47.44</v>
      </c>
      <c r="O103">
        <v>1766</v>
      </c>
    </row>
    <row r="104" spans="1:15" x14ac:dyDescent="0.3">
      <c r="A104" s="76">
        <v>45352</v>
      </c>
      <c r="B104" t="s">
        <v>1431</v>
      </c>
      <c r="C104" t="s">
        <v>1331</v>
      </c>
      <c r="D104" t="s">
        <v>1017</v>
      </c>
      <c r="E104" t="s">
        <v>586</v>
      </c>
      <c r="F104" t="s">
        <v>587</v>
      </c>
      <c r="G104" s="48">
        <v>6.92</v>
      </c>
      <c r="O104">
        <v>1766</v>
      </c>
    </row>
    <row r="105" spans="1:15" x14ac:dyDescent="0.3">
      <c r="A105" s="76">
        <v>45352</v>
      </c>
      <c r="B105" t="s">
        <v>1439</v>
      </c>
      <c r="C105" t="s">
        <v>1333</v>
      </c>
      <c r="D105" t="s">
        <v>1017</v>
      </c>
      <c r="E105" t="s">
        <v>586</v>
      </c>
      <c r="F105" t="s">
        <v>587</v>
      </c>
      <c r="G105" s="48">
        <v>248.26</v>
      </c>
      <c r="O105">
        <v>1766</v>
      </c>
    </row>
    <row r="106" spans="1:15" x14ac:dyDescent="0.3">
      <c r="A106" s="76">
        <v>45352</v>
      </c>
      <c r="B106" t="s">
        <v>1439</v>
      </c>
      <c r="C106" t="s">
        <v>1334</v>
      </c>
      <c r="D106" t="s">
        <v>1017</v>
      </c>
      <c r="E106" t="s">
        <v>586</v>
      </c>
      <c r="F106" t="s">
        <v>587</v>
      </c>
      <c r="G106" s="48">
        <v>245.73</v>
      </c>
      <c r="O106">
        <v>1766</v>
      </c>
    </row>
    <row r="107" spans="1:15" x14ac:dyDescent="0.3">
      <c r="A107" s="76">
        <v>45352</v>
      </c>
      <c r="B107" t="s">
        <v>1439</v>
      </c>
      <c r="C107" t="s">
        <v>1335</v>
      </c>
      <c r="D107" t="s">
        <v>1017</v>
      </c>
      <c r="E107" t="s">
        <v>586</v>
      </c>
      <c r="F107" t="s">
        <v>587</v>
      </c>
      <c r="G107" s="48">
        <v>55.79</v>
      </c>
      <c r="O107">
        <v>1766</v>
      </c>
    </row>
    <row r="108" spans="1:15" x14ac:dyDescent="0.3">
      <c r="A108" s="76">
        <v>45352</v>
      </c>
      <c r="B108" t="s">
        <v>1443</v>
      </c>
      <c r="C108" t="s">
        <v>1337</v>
      </c>
      <c r="D108" t="s">
        <v>1017</v>
      </c>
      <c r="E108" t="s">
        <v>586</v>
      </c>
      <c r="F108" t="s">
        <v>587</v>
      </c>
      <c r="G108" s="48">
        <v>54.91</v>
      </c>
      <c r="O108">
        <v>1766</v>
      </c>
    </row>
    <row r="109" spans="1:15" x14ac:dyDescent="0.3">
      <c r="A109" s="76">
        <v>45352</v>
      </c>
      <c r="B109" t="s">
        <v>1443</v>
      </c>
      <c r="C109" t="s">
        <v>1338</v>
      </c>
      <c r="D109" t="s">
        <v>1017</v>
      </c>
      <c r="E109" t="s">
        <v>586</v>
      </c>
      <c r="F109" t="s">
        <v>587</v>
      </c>
      <c r="G109" s="48">
        <v>69.72</v>
      </c>
      <c r="O109">
        <v>1766</v>
      </c>
    </row>
    <row r="110" spans="1:15" x14ac:dyDescent="0.3">
      <c r="A110" s="76">
        <v>45352</v>
      </c>
      <c r="B110" t="s">
        <v>1446</v>
      </c>
      <c r="C110" t="s">
        <v>1340</v>
      </c>
      <c r="D110" t="s">
        <v>1017</v>
      </c>
      <c r="E110" t="s">
        <v>586</v>
      </c>
      <c r="F110" t="s">
        <v>587</v>
      </c>
      <c r="G110" s="48">
        <v>110.82</v>
      </c>
      <c r="O110">
        <v>1772</v>
      </c>
    </row>
    <row r="111" spans="1:15" x14ac:dyDescent="0.3">
      <c r="A111" s="76">
        <v>45352</v>
      </c>
      <c r="B111" t="s">
        <v>1446</v>
      </c>
      <c r="C111" t="s">
        <v>1341</v>
      </c>
      <c r="D111" t="s">
        <v>1017</v>
      </c>
      <c r="E111" t="s">
        <v>586</v>
      </c>
      <c r="F111" t="s">
        <v>587</v>
      </c>
      <c r="G111" s="48">
        <v>81.08</v>
      </c>
      <c r="O111">
        <v>1772</v>
      </c>
    </row>
    <row r="112" spans="1:15" x14ac:dyDescent="0.3">
      <c r="A112" s="76">
        <v>45352</v>
      </c>
      <c r="B112" t="s">
        <v>1446</v>
      </c>
      <c r="C112" t="s">
        <v>1342</v>
      </c>
      <c r="D112" t="s">
        <v>1017</v>
      </c>
      <c r="E112" t="s">
        <v>586</v>
      </c>
      <c r="F112" t="s">
        <v>587</v>
      </c>
      <c r="G112" s="48">
        <v>67.66</v>
      </c>
      <c r="O112">
        <v>1772</v>
      </c>
    </row>
    <row r="113" spans="1:15" x14ac:dyDescent="0.3">
      <c r="A113" s="76">
        <v>45352</v>
      </c>
      <c r="B113" t="s">
        <v>1446</v>
      </c>
      <c r="C113" t="s">
        <v>1343</v>
      </c>
      <c r="D113" t="s">
        <v>1017</v>
      </c>
      <c r="E113" t="s">
        <v>586</v>
      </c>
      <c r="F113" t="s">
        <v>587</v>
      </c>
      <c r="G113" s="48">
        <v>59.51</v>
      </c>
      <c r="O113">
        <v>1772</v>
      </c>
    </row>
    <row r="114" spans="1:15" x14ac:dyDescent="0.3">
      <c r="A114" s="76">
        <v>45352</v>
      </c>
      <c r="B114" t="s">
        <v>1446</v>
      </c>
      <c r="C114" t="s">
        <v>1344</v>
      </c>
      <c r="D114" t="s">
        <v>1017</v>
      </c>
      <c r="E114" t="s">
        <v>586</v>
      </c>
      <c r="F114" t="s">
        <v>587</v>
      </c>
      <c r="G114" s="48">
        <v>135.43</v>
      </c>
      <c r="O114">
        <v>1772</v>
      </c>
    </row>
    <row r="115" spans="1:15" x14ac:dyDescent="0.3">
      <c r="A115" s="76">
        <v>45352</v>
      </c>
      <c r="B115" t="s">
        <v>1446</v>
      </c>
      <c r="C115" t="s">
        <v>1345</v>
      </c>
      <c r="D115" t="s">
        <v>1017</v>
      </c>
      <c r="E115" t="s">
        <v>586</v>
      </c>
      <c r="F115" t="s">
        <v>587</v>
      </c>
      <c r="G115" s="48">
        <v>17.3</v>
      </c>
      <c r="O115">
        <v>1772</v>
      </c>
    </row>
    <row r="116" spans="1:15" x14ac:dyDescent="0.3">
      <c r="A116" s="76">
        <v>45352</v>
      </c>
      <c r="B116" t="s">
        <v>1446</v>
      </c>
      <c r="C116" t="s">
        <v>1346</v>
      </c>
      <c r="D116" t="s">
        <v>1017</v>
      </c>
      <c r="E116" t="s">
        <v>586</v>
      </c>
      <c r="F116" t="s">
        <v>587</v>
      </c>
      <c r="G116" s="48">
        <v>100.34</v>
      </c>
      <c r="O116">
        <v>1772</v>
      </c>
    </row>
    <row r="117" spans="1:15" x14ac:dyDescent="0.3">
      <c r="A117" s="76">
        <v>45352</v>
      </c>
      <c r="B117" t="s">
        <v>1446</v>
      </c>
      <c r="C117" t="s">
        <v>1347</v>
      </c>
      <c r="D117" t="s">
        <v>1017</v>
      </c>
      <c r="E117" t="s">
        <v>586</v>
      </c>
      <c r="F117" t="s">
        <v>587</v>
      </c>
      <c r="G117" s="48">
        <v>76.53</v>
      </c>
      <c r="O117">
        <v>1772</v>
      </c>
    </row>
    <row r="118" spans="1:15" x14ac:dyDescent="0.3">
      <c r="A118" s="76">
        <v>45352</v>
      </c>
      <c r="B118" t="s">
        <v>1446</v>
      </c>
      <c r="C118" t="s">
        <v>1348</v>
      </c>
      <c r="D118" t="s">
        <v>1017</v>
      </c>
      <c r="E118" t="s">
        <v>586</v>
      </c>
      <c r="F118" t="s">
        <v>587</v>
      </c>
      <c r="G118" s="48">
        <v>106.39</v>
      </c>
      <c r="O118">
        <v>1772</v>
      </c>
    </row>
    <row r="119" spans="1:15" x14ac:dyDescent="0.3">
      <c r="A119" s="76">
        <v>45352</v>
      </c>
      <c r="B119" t="s">
        <v>1456</v>
      </c>
      <c r="C119" t="s">
        <v>1350</v>
      </c>
      <c r="D119" t="s">
        <v>1017</v>
      </c>
      <c r="E119" t="s">
        <v>586</v>
      </c>
      <c r="F119" t="s">
        <v>587</v>
      </c>
      <c r="G119" s="48">
        <v>30.57</v>
      </c>
      <c r="O119">
        <v>1772</v>
      </c>
    </row>
    <row r="120" spans="1:15" x14ac:dyDescent="0.3">
      <c r="A120" s="76">
        <v>45352</v>
      </c>
      <c r="B120" t="s">
        <v>1458</v>
      </c>
      <c r="C120" t="s">
        <v>1352</v>
      </c>
      <c r="D120" t="s">
        <v>1017</v>
      </c>
      <c r="E120" t="s">
        <v>586</v>
      </c>
      <c r="F120" t="s">
        <v>587</v>
      </c>
      <c r="G120" s="48">
        <v>0.37</v>
      </c>
      <c r="O120">
        <v>1772</v>
      </c>
    </row>
    <row r="121" spans="1:15" x14ac:dyDescent="0.3">
      <c r="A121" s="76">
        <v>45352</v>
      </c>
      <c r="B121" t="s">
        <v>1458</v>
      </c>
      <c r="C121" t="s">
        <v>1353</v>
      </c>
      <c r="D121" t="s">
        <v>1017</v>
      </c>
      <c r="E121" t="s">
        <v>586</v>
      </c>
      <c r="F121" t="s">
        <v>587</v>
      </c>
      <c r="G121" s="48">
        <v>1.79</v>
      </c>
      <c r="O121">
        <v>1772</v>
      </c>
    </row>
    <row r="122" spans="1:15" x14ac:dyDescent="0.3">
      <c r="A122" s="76">
        <v>45352</v>
      </c>
      <c r="B122" t="s">
        <v>1458</v>
      </c>
      <c r="C122" t="s">
        <v>1354</v>
      </c>
      <c r="D122" t="s">
        <v>1017</v>
      </c>
      <c r="E122" t="s">
        <v>586</v>
      </c>
      <c r="F122" t="s">
        <v>587</v>
      </c>
      <c r="G122" s="48">
        <v>0.22</v>
      </c>
      <c r="O122">
        <v>1772</v>
      </c>
    </row>
    <row r="123" spans="1:15" x14ac:dyDescent="0.3">
      <c r="A123" s="76">
        <v>45352</v>
      </c>
      <c r="B123" t="s">
        <v>1462</v>
      </c>
      <c r="C123" t="s">
        <v>1356</v>
      </c>
      <c r="D123" t="s">
        <v>1017</v>
      </c>
      <c r="E123" t="s">
        <v>586</v>
      </c>
      <c r="F123" t="s">
        <v>587</v>
      </c>
      <c r="G123" s="48">
        <v>0.8</v>
      </c>
      <c r="O123">
        <v>1771</v>
      </c>
    </row>
    <row r="124" spans="1:15" x14ac:dyDescent="0.3">
      <c r="A124" s="76">
        <v>45352</v>
      </c>
      <c r="B124" t="s">
        <v>1464</v>
      </c>
      <c r="C124" t="s">
        <v>1358</v>
      </c>
      <c r="D124" t="s">
        <v>1017</v>
      </c>
      <c r="E124" t="s">
        <v>586</v>
      </c>
      <c r="F124" t="s">
        <v>587</v>
      </c>
      <c r="G124" s="48">
        <v>3.05</v>
      </c>
      <c r="O124">
        <v>1771</v>
      </c>
    </row>
    <row r="125" spans="1:15" x14ac:dyDescent="0.3">
      <c r="A125" s="76">
        <v>45352</v>
      </c>
      <c r="B125" t="s">
        <v>1466</v>
      </c>
      <c r="C125" t="s">
        <v>1360</v>
      </c>
      <c r="D125" t="s">
        <v>1131</v>
      </c>
      <c r="E125" t="s">
        <v>586</v>
      </c>
      <c r="F125" t="s">
        <v>587</v>
      </c>
      <c r="G125" s="48">
        <v>-60.66</v>
      </c>
      <c r="O125">
        <v>1771</v>
      </c>
    </row>
    <row r="126" spans="1:15" x14ac:dyDescent="0.3">
      <c r="A126" s="76">
        <v>45383</v>
      </c>
      <c r="B126" t="s">
        <v>1468</v>
      </c>
      <c r="C126" t="s">
        <v>1469</v>
      </c>
      <c r="D126" t="s">
        <v>1017</v>
      </c>
      <c r="E126" t="s">
        <v>586</v>
      </c>
      <c r="F126" t="s">
        <v>587</v>
      </c>
      <c r="G126" s="48">
        <v>8.0399999999999991</v>
      </c>
      <c r="O126">
        <v>1791</v>
      </c>
    </row>
    <row r="127" spans="1:15" x14ac:dyDescent="0.3">
      <c r="A127" s="76">
        <v>45383</v>
      </c>
      <c r="B127" t="s">
        <v>1471</v>
      </c>
      <c r="C127" t="s">
        <v>1472</v>
      </c>
      <c r="D127" t="s">
        <v>1017</v>
      </c>
      <c r="E127" t="s">
        <v>586</v>
      </c>
      <c r="F127" t="s">
        <v>587</v>
      </c>
      <c r="G127" s="48">
        <v>0.95</v>
      </c>
      <c r="O127">
        <v>1795</v>
      </c>
    </row>
    <row r="128" spans="1:15" x14ac:dyDescent="0.3">
      <c r="A128" s="76">
        <v>45383</v>
      </c>
      <c r="B128" t="s">
        <v>1474</v>
      </c>
      <c r="C128" t="s">
        <v>1475</v>
      </c>
      <c r="D128" t="s">
        <v>1017</v>
      </c>
      <c r="E128" t="s">
        <v>586</v>
      </c>
      <c r="F128" t="s">
        <v>587</v>
      </c>
      <c r="G128" s="48">
        <v>40.299999999999997</v>
      </c>
      <c r="O128">
        <v>1795</v>
      </c>
    </row>
    <row r="129" spans="1:15" x14ac:dyDescent="0.3">
      <c r="A129" s="76">
        <v>45383</v>
      </c>
      <c r="B129" t="s">
        <v>1477</v>
      </c>
      <c r="C129" t="s">
        <v>1478</v>
      </c>
      <c r="D129" t="s">
        <v>1017</v>
      </c>
      <c r="E129" t="s">
        <v>586</v>
      </c>
      <c r="F129" t="s">
        <v>587</v>
      </c>
      <c r="G129" s="48">
        <v>6.47</v>
      </c>
      <c r="O129">
        <v>1795</v>
      </c>
    </row>
    <row r="130" spans="1:15" x14ac:dyDescent="0.3">
      <c r="A130" s="76">
        <v>45413</v>
      </c>
      <c r="B130" t="s">
        <v>1485</v>
      </c>
      <c r="C130" t="s">
        <v>1486</v>
      </c>
      <c r="D130" t="s">
        <v>1487</v>
      </c>
      <c r="E130" t="s">
        <v>586</v>
      </c>
      <c r="F130" t="s">
        <v>1488</v>
      </c>
      <c r="G130" s="48">
        <v>1795.8</v>
      </c>
      <c r="O130">
        <v>1821</v>
      </c>
    </row>
    <row r="131" spans="1:15" x14ac:dyDescent="0.3">
      <c r="A131" s="76">
        <v>45413</v>
      </c>
      <c r="B131" t="s">
        <v>1489</v>
      </c>
      <c r="C131" t="s">
        <v>1490</v>
      </c>
      <c r="D131" t="s">
        <v>1017</v>
      </c>
      <c r="E131" t="s">
        <v>586</v>
      </c>
      <c r="F131" t="s">
        <v>1491</v>
      </c>
      <c r="G131" s="48">
        <v>5.53</v>
      </c>
      <c r="O131">
        <v>1820</v>
      </c>
    </row>
    <row r="132" spans="1:15" x14ac:dyDescent="0.3">
      <c r="A132" s="76">
        <v>45413</v>
      </c>
      <c r="B132" t="s">
        <v>1489</v>
      </c>
      <c r="C132" t="s">
        <v>1492</v>
      </c>
      <c r="D132" t="s">
        <v>1017</v>
      </c>
      <c r="E132" t="s">
        <v>586</v>
      </c>
      <c r="F132" t="s">
        <v>1493</v>
      </c>
      <c r="G132" s="48">
        <v>1.25</v>
      </c>
      <c r="O132">
        <v>1820</v>
      </c>
    </row>
    <row r="133" spans="1:15" x14ac:dyDescent="0.3">
      <c r="A133" s="76">
        <v>45413</v>
      </c>
      <c r="B133" t="s">
        <v>1494</v>
      </c>
      <c r="C133" t="s">
        <v>1495</v>
      </c>
      <c r="D133" t="s">
        <v>1017</v>
      </c>
      <c r="E133" t="s">
        <v>586</v>
      </c>
      <c r="F133" t="s">
        <v>587</v>
      </c>
      <c r="G133" s="48">
        <v>1.21</v>
      </c>
      <c r="O133">
        <v>1820</v>
      </c>
    </row>
    <row r="134" spans="1:15" x14ac:dyDescent="0.3">
      <c r="A134" s="76">
        <v>45413</v>
      </c>
      <c r="B134" t="s">
        <v>1496</v>
      </c>
      <c r="C134" t="s">
        <v>1497</v>
      </c>
      <c r="D134" t="s">
        <v>1017</v>
      </c>
      <c r="E134" t="s">
        <v>586</v>
      </c>
      <c r="F134" t="s">
        <v>587</v>
      </c>
      <c r="G134" s="48">
        <v>2.09</v>
      </c>
      <c r="O134">
        <v>1816</v>
      </c>
    </row>
    <row r="135" spans="1:15" x14ac:dyDescent="0.3">
      <c r="A135" s="76">
        <v>45413</v>
      </c>
      <c r="B135" t="s">
        <v>1496</v>
      </c>
      <c r="C135" t="s">
        <v>1498</v>
      </c>
      <c r="D135" t="s">
        <v>1017</v>
      </c>
      <c r="E135" t="s">
        <v>586</v>
      </c>
      <c r="F135" t="s">
        <v>587</v>
      </c>
      <c r="G135" s="48">
        <v>1.53</v>
      </c>
      <c r="O135">
        <v>1816</v>
      </c>
    </row>
    <row r="136" spans="1:15" x14ac:dyDescent="0.3">
      <c r="A136" s="76">
        <v>45413</v>
      </c>
      <c r="B136" t="s">
        <v>1496</v>
      </c>
      <c r="C136" t="s">
        <v>1499</v>
      </c>
      <c r="D136" t="s">
        <v>1017</v>
      </c>
      <c r="E136" t="s">
        <v>586</v>
      </c>
      <c r="F136" t="s">
        <v>587</v>
      </c>
      <c r="G136" s="48">
        <v>1.1200000000000001</v>
      </c>
      <c r="O136">
        <v>1816</v>
      </c>
    </row>
    <row r="137" spans="1:15" x14ac:dyDescent="0.3">
      <c r="A137" s="76">
        <v>45413</v>
      </c>
      <c r="B137" t="s">
        <v>1496</v>
      </c>
      <c r="C137" t="s">
        <v>1500</v>
      </c>
      <c r="D137" t="s">
        <v>1017</v>
      </c>
      <c r="E137" t="s">
        <v>586</v>
      </c>
      <c r="F137" t="s">
        <v>587</v>
      </c>
      <c r="G137" s="48">
        <v>2.5499999999999998</v>
      </c>
      <c r="O137">
        <v>1816</v>
      </c>
    </row>
    <row r="138" spans="1:15" x14ac:dyDescent="0.3">
      <c r="A138" s="76">
        <v>45413</v>
      </c>
      <c r="B138" t="s">
        <v>1496</v>
      </c>
      <c r="C138" t="s">
        <v>1501</v>
      </c>
      <c r="D138" t="s">
        <v>1017</v>
      </c>
      <c r="E138" t="s">
        <v>586</v>
      </c>
      <c r="F138" t="s">
        <v>587</v>
      </c>
      <c r="G138" s="48">
        <v>1.89</v>
      </c>
      <c r="O138">
        <v>1816</v>
      </c>
    </row>
    <row r="139" spans="1:15" x14ac:dyDescent="0.3">
      <c r="A139" s="76">
        <v>45413</v>
      </c>
      <c r="B139" t="s">
        <v>1496</v>
      </c>
      <c r="C139" t="s">
        <v>1502</v>
      </c>
      <c r="D139" t="s">
        <v>1017</v>
      </c>
      <c r="E139" t="s">
        <v>586</v>
      </c>
      <c r="F139" t="s">
        <v>587</v>
      </c>
      <c r="G139" s="48">
        <v>2</v>
      </c>
      <c r="O139">
        <v>1816</v>
      </c>
    </row>
    <row r="140" spans="1:15" x14ac:dyDescent="0.3">
      <c r="A140" s="76">
        <v>45413</v>
      </c>
      <c r="B140" t="s">
        <v>1503</v>
      </c>
      <c r="C140" t="s">
        <v>1504</v>
      </c>
      <c r="D140" t="s">
        <v>1017</v>
      </c>
      <c r="E140" t="s">
        <v>586</v>
      </c>
      <c r="F140" t="s">
        <v>1505</v>
      </c>
      <c r="G140" s="48">
        <v>1.27</v>
      </c>
      <c r="O140">
        <v>1816</v>
      </c>
    </row>
    <row r="141" spans="1:15" x14ac:dyDescent="0.3">
      <c r="A141" s="76">
        <v>45413</v>
      </c>
      <c r="B141" t="s">
        <v>1506</v>
      </c>
      <c r="C141" t="s">
        <v>1507</v>
      </c>
      <c r="D141" t="s">
        <v>1017</v>
      </c>
      <c r="E141" t="s">
        <v>586</v>
      </c>
      <c r="F141" t="s">
        <v>1508</v>
      </c>
      <c r="G141" s="48">
        <v>0.53</v>
      </c>
      <c r="O141">
        <v>1816</v>
      </c>
    </row>
    <row r="142" spans="1:15" x14ac:dyDescent="0.3">
      <c r="A142" s="76">
        <v>45413</v>
      </c>
      <c r="B142" t="s">
        <v>1509</v>
      </c>
      <c r="C142" t="s">
        <v>1510</v>
      </c>
      <c r="D142" t="s">
        <v>1017</v>
      </c>
      <c r="E142" t="s">
        <v>586</v>
      </c>
      <c r="F142" t="s">
        <v>1511</v>
      </c>
      <c r="G142" s="48">
        <v>33.659999999999997</v>
      </c>
      <c r="O142">
        <v>1816</v>
      </c>
    </row>
    <row r="143" spans="1:15" x14ac:dyDescent="0.3">
      <c r="A143" s="76">
        <v>45413</v>
      </c>
      <c r="B143" t="s">
        <v>1509</v>
      </c>
      <c r="C143" t="s">
        <v>1512</v>
      </c>
      <c r="D143" t="s">
        <v>1017</v>
      </c>
      <c r="E143" t="s">
        <v>586</v>
      </c>
      <c r="F143" t="s">
        <v>1513</v>
      </c>
      <c r="G143" s="48">
        <v>0.32</v>
      </c>
      <c r="O143">
        <v>1816</v>
      </c>
    </row>
    <row r="144" spans="1:15" x14ac:dyDescent="0.3">
      <c r="A144" s="76">
        <v>45413</v>
      </c>
      <c r="B144" t="s">
        <v>1509</v>
      </c>
      <c r="C144" t="s">
        <v>1514</v>
      </c>
      <c r="D144" t="s">
        <v>1017</v>
      </c>
      <c r="E144" t="s">
        <v>586</v>
      </c>
      <c r="F144" t="s">
        <v>1515</v>
      </c>
      <c r="G144" s="48">
        <v>1.52</v>
      </c>
      <c r="O144">
        <v>1816</v>
      </c>
    </row>
    <row r="145" spans="1:15" x14ac:dyDescent="0.3">
      <c r="A145" s="76">
        <v>45413</v>
      </c>
      <c r="B145" t="s">
        <v>1509</v>
      </c>
      <c r="C145" t="s">
        <v>1516</v>
      </c>
      <c r="D145" t="s">
        <v>1017</v>
      </c>
      <c r="E145" t="s">
        <v>586</v>
      </c>
      <c r="F145" t="s">
        <v>1517</v>
      </c>
      <c r="G145" s="48">
        <v>52.61</v>
      </c>
      <c r="O145">
        <v>1816</v>
      </c>
    </row>
    <row r="146" spans="1:15" x14ac:dyDescent="0.3">
      <c r="A146" s="76">
        <v>45413</v>
      </c>
      <c r="B146" t="s">
        <v>1518</v>
      </c>
      <c r="C146" t="s">
        <v>1519</v>
      </c>
      <c r="D146" t="s">
        <v>1017</v>
      </c>
      <c r="E146" t="s">
        <v>586</v>
      </c>
      <c r="F146" t="s">
        <v>587</v>
      </c>
      <c r="G146" s="48">
        <v>1.53</v>
      </c>
      <c r="O146">
        <v>1816</v>
      </c>
    </row>
    <row r="147" spans="1:15" x14ac:dyDescent="0.3">
      <c r="A147" s="76">
        <v>45444</v>
      </c>
      <c r="B147" t="s">
        <v>36</v>
      </c>
      <c r="C147" t="s">
        <v>1522</v>
      </c>
      <c r="D147" t="s">
        <v>1523</v>
      </c>
      <c r="E147" t="s">
        <v>586</v>
      </c>
      <c r="F147" t="s">
        <v>587</v>
      </c>
      <c r="G147" s="48">
        <v>8890.18</v>
      </c>
      <c r="O147">
        <v>1837</v>
      </c>
    </row>
    <row r="148" spans="1:15" x14ac:dyDescent="0.3">
      <c r="A148" s="76">
        <v>45444</v>
      </c>
      <c r="B148" t="s">
        <v>39</v>
      </c>
      <c r="C148" t="s">
        <v>1524</v>
      </c>
      <c r="D148" t="s">
        <v>1523</v>
      </c>
      <c r="E148" t="s">
        <v>586</v>
      </c>
      <c r="F148" t="s">
        <v>587</v>
      </c>
      <c r="G148" s="48">
        <v>11079.89</v>
      </c>
      <c r="O148">
        <v>1837</v>
      </c>
    </row>
    <row r="149" spans="1:15" x14ac:dyDescent="0.3">
      <c r="A149" s="76">
        <v>45444</v>
      </c>
      <c r="B149" t="s">
        <v>1525</v>
      </c>
      <c r="C149" t="s">
        <v>1526</v>
      </c>
      <c r="D149" t="s">
        <v>1523</v>
      </c>
      <c r="E149" t="s">
        <v>586</v>
      </c>
      <c r="F149" t="s">
        <v>587</v>
      </c>
      <c r="G149" s="48">
        <v>20836.78</v>
      </c>
      <c r="O149">
        <v>1837</v>
      </c>
    </row>
    <row r="150" spans="1:15" x14ac:dyDescent="0.3">
      <c r="A150" s="76">
        <v>45444</v>
      </c>
      <c r="B150" t="s">
        <v>103</v>
      </c>
      <c r="C150" t="s">
        <v>1527</v>
      </c>
      <c r="D150" t="s">
        <v>1523</v>
      </c>
      <c r="E150" t="s">
        <v>586</v>
      </c>
      <c r="F150" t="s">
        <v>587</v>
      </c>
      <c r="G150" s="48">
        <v>153326.79999999999</v>
      </c>
      <c r="O150">
        <v>1837</v>
      </c>
    </row>
    <row r="151" spans="1:15" x14ac:dyDescent="0.3">
      <c r="A151" s="76">
        <v>45444</v>
      </c>
      <c r="B151" t="s">
        <v>93</v>
      </c>
      <c r="C151" t="s">
        <v>1528</v>
      </c>
      <c r="D151" t="s">
        <v>1523</v>
      </c>
      <c r="E151" t="s">
        <v>586</v>
      </c>
      <c r="F151" t="s">
        <v>587</v>
      </c>
      <c r="G151" s="48">
        <v>1731408</v>
      </c>
      <c r="O151">
        <v>1837</v>
      </c>
    </row>
    <row r="152" spans="1:15" x14ac:dyDescent="0.3">
      <c r="A152" s="76">
        <v>45444</v>
      </c>
      <c r="B152" t="s">
        <v>134</v>
      </c>
      <c r="C152" t="s">
        <v>1529</v>
      </c>
      <c r="D152" t="s">
        <v>1523</v>
      </c>
      <c r="E152" t="s">
        <v>586</v>
      </c>
      <c r="F152" t="s">
        <v>587</v>
      </c>
      <c r="G152" s="48">
        <v>970867.55</v>
      </c>
      <c r="O152">
        <v>1837</v>
      </c>
    </row>
    <row r="153" spans="1:15" x14ac:dyDescent="0.3">
      <c r="A153" s="76">
        <v>45444</v>
      </c>
      <c r="B153" t="s">
        <v>290</v>
      </c>
      <c r="C153" t="s">
        <v>1530</v>
      </c>
      <c r="D153" t="s">
        <v>1523</v>
      </c>
      <c r="E153" t="s">
        <v>586</v>
      </c>
      <c r="F153" t="s">
        <v>587</v>
      </c>
      <c r="G153" s="48">
        <v>3126958</v>
      </c>
      <c r="O153">
        <v>1837</v>
      </c>
    </row>
    <row r="154" spans="1:15" x14ac:dyDescent="0.3">
      <c r="A154" s="76">
        <v>45444</v>
      </c>
      <c r="B154" t="s">
        <v>296</v>
      </c>
      <c r="C154" t="s">
        <v>1531</v>
      </c>
      <c r="D154" t="s">
        <v>1523</v>
      </c>
      <c r="E154" t="s">
        <v>586</v>
      </c>
      <c r="F154" t="s">
        <v>587</v>
      </c>
      <c r="G154" s="48">
        <v>262310.84999999998</v>
      </c>
      <c r="O154">
        <v>1837</v>
      </c>
    </row>
    <row r="155" spans="1:15" x14ac:dyDescent="0.3">
      <c r="A155" s="76">
        <v>45444</v>
      </c>
      <c r="B155" t="s">
        <v>381</v>
      </c>
      <c r="C155" t="s">
        <v>1532</v>
      </c>
      <c r="D155" t="s">
        <v>1523</v>
      </c>
      <c r="E155" t="s">
        <v>586</v>
      </c>
      <c r="F155" t="s">
        <v>587</v>
      </c>
      <c r="G155" s="48">
        <v>467394.6</v>
      </c>
      <c r="O155">
        <v>1837</v>
      </c>
    </row>
    <row r="156" spans="1:15" x14ac:dyDescent="0.3">
      <c r="A156" s="76">
        <v>45444</v>
      </c>
      <c r="B156" t="s">
        <v>390</v>
      </c>
      <c r="C156" t="s">
        <v>1533</v>
      </c>
      <c r="D156" t="s">
        <v>1523</v>
      </c>
      <c r="E156" t="s">
        <v>586</v>
      </c>
      <c r="F156" t="s">
        <v>587</v>
      </c>
      <c r="G156" s="48">
        <v>145843.93</v>
      </c>
      <c r="O156">
        <v>1837</v>
      </c>
    </row>
    <row r="157" spans="1:15" x14ac:dyDescent="0.3">
      <c r="A157" s="76">
        <v>45444</v>
      </c>
      <c r="B157" t="s">
        <v>1534</v>
      </c>
      <c r="C157" t="s">
        <v>1535</v>
      </c>
      <c r="D157" t="s">
        <v>1523</v>
      </c>
      <c r="E157" t="s">
        <v>586</v>
      </c>
      <c r="F157" t="s">
        <v>587</v>
      </c>
      <c r="G157" s="48">
        <v>1574500.76</v>
      </c>
      <c r="O157">
        <v>1837</v>
      </c>
    </row>
    <row r="158" spans="1:15" x14ac:dyDescent="0.3">
      <c r="A158" s="76">
        <v>45444</v>
      </c>
      <c r="B158" t="s">
        <v>499</v>
      </c>
      <c r="C158" t="s">
        <v>1536</v>
      </c>
      <c r="D158" t="s">
        <v>1523</v>
      </c>
      <c r="E158" t="s">
        <v>586</v>
      </c>
      <c r="F158" t="s">
        <v>587</v>
      </c>
      <c r="G158" s="48">
        <v>56776.52</v>
      </c>
      <c r="O158">
        <v>1837</v>
      </c>
    </row>
    <row r="159" spans="1:15" x14ac:dyDescent="0.3">
      <c r="A159" s="76">
        <v>45444</v>
      </c>
      <c r="B159" t="s">
        <v>635</v>
      </c>
      <c r="C159" t="s">
        <v>1537</v>
      </c>
      <c r="D159" t="s">
        <v>1523</v>
      </c>
      <c r="E159" t="s">
        <v>586</v>
      </c>
      <c r="F159" t="s">
        <v>587</v>
      </c>
      <c r="G159" s="48">
        <v>56776.52</v>
      </c>
      <c r="O159">
        <v>1837</v>
      </c>
    </row>
    <row r="160" spans="1:15" x14ac:dyDescent="0.3">
      <c r="A160" s="76">
        <v>45444</v>
      </c>
      <c r="B160" t="s">
        <v>805</v>
      </c>
      <c r="C160" t="s">
        <v>1538</v>
      </c>
      <c r="D160" t="s">
        <v>1523</v>
      </c>
      <c r="E160" t="s">
        <v>586</v>
      </c>
      <c r="F160" t="s">
        <v>587</v>
      </c>
      <c r="G160" s="48">
        <v>33423</v>
      </c>
      <c r="O160">
        <v>1837</v>
      </c>
    </row>
    <row r="161" spans="1:15" x14ac:dyDescent="0.3">
      <c r="A161" s="76">
        <v>45444</v>
      </c>
      <c r="B161" t="s">
        <v>807</v>
      </c>
      <c r="C161" t="s">
        <v>1539</v>
      </c>
      <c r="D161" t="s">
        <v>1523</v>
      </c>
      <c r="E161" t="s">
        <v>586</v>
      </c>
      <c r="F161" t="s">
        <v>587</v>
      </c>
      <c r="G161" s="48">
        <v>34537.1</v>
      </c>
      <c r="O161">
        <v>1837</v>
      </c>
    </row>
    <row r="162" spans="1:15" x14ac:dyDescent="0.3">
      <c r="A162" s="76">
        <v>45444</v>
      </c>
      <c r="B162" t="s">
        <v>811</v>
      </c>
      <c r="C162" t="s">
        <v>1540</v>
      </c>
      <c r="D162" t="s">
        <v>1523</v>
      </c>
      <c r="E162" t="s">
        <v>586</v>
      </c>
      <c r="F162" t="s">
        <v>587</v>
      </c>
      <c r="G162" s="48">
        <v>33423.01</v>
      </c>
      <c r="O162">
        <v>1837</v>
      </c>
    </row>
    <row r="163" spans="1:15" x14ac:dyDescent="0.3">
      <c r="A163" s="76">
        <v>45444</v>
      </c>
      <c r="B163" t="s">
        <v>814</v>
      </c>
      <c r="C163" t="s">
        <v>1541</v>
      </c>
      <c r="D163" t="s">
        <v>1523</v>
      </c>
      <c r="E163" t="s">
        <v>586</v>
      </c>
      <c r="F163" t="s">
        <v>587</v>
      </c>
      <c r="G163" s="48">
        <v>24672.41</v>
      </c>
      <c r="O163">
        <v>1837</v>
      </c>
    </row>
    <row r="164" spans="1:15" x14ac:dyDescent="0.3">
      <c r="A164" s="76">
        <v>45444</v>
      </c>
      <c r="B164" t="s">
        <v>685</v>
      </c>
      <c r="C164" t="s">
        <v>1542</v>
      </c>
      <c r="D164" t="s">
        <v>1523</v>
      </c>
      <c r="E164" t="s">
        <v>586</v>
      </c>
      <c r="F164" t="s">
        <v>587</v>
      </c>
      <c r="G164" s="48">
        <v>25553.56</v>
      </c>
      <c r="O164">
        <v>1837</v>
      </c>
    </row>
    <row r="165" spans="1:15" x14ac:dyDescent="0.3">
      <c r="A165" s="76">
        <v>45444</v>
      </c>
      <c r="B165" t="s">
        <v>692</v>
      </c>
      <c r="C165" t="s">
        <v>1543</v>
      </c>
      <c r="D165" t="s">
        <v>1523</v>
      </c>
      <c r="E165" t="s">
        <v>586</v>
      </c>
      <c r="F165" t="s">
        <v>587</v>
      </c>
      <c r="G165" s="48">
        <v>23080.65</v>
      </c>
      <c r="O165">
        <v>1837</v>
      </c>
    </row>
    <row r="166" spans="1:15" x14ac:dyDescent="0.3">
      <c r="A166" s="76">
        <v>45444</v>
      </c>
      <c r="B166" t="s">
        <v>826</v>
      </c>
      <c r="C166" t="s">
        <v>1544</v>
      </c>
      <c r="D166" t="s">
        <v>1523</v>
      </c>
      <c r="E166" t="s">
        <v>586</v>
      </c>
      <c r="F166" t="s">
        <v>587</v>
      </c>
      <c r="G166" s="48">
        <v>7172.84</v>
      </c>
      <c r="O166">
        <v>1837</v>
      </c>
    </row>
    <row r="167" spans="1:15" x14ac:dyDescent="0.3">
      <c r="A167" s="76">
        <v>45444</v>
      </c>
      <c r="B167" t="s">
        <v>833</v>
      </c>
      <c r="C167" t="s">
        <v>1545</v>
      </c>
      <c r="D167" t="s">
        <v>1523</v>
      </c>
      <c r="E167" t="s">
        <v>586</v>
      </c>
      <c r="F167" t="s">
        <v>587</v>
      </c>
      <c r="G167" s="48">
        <v>6941.46</v>
      </c>
      <c r="O167">
        <v>1837</v>
      </c>
    </row>
    <row r="168" spans="1:15" x14ac:dyDescent="0.3">
      <c r="A168" s="76">
        <v>45444</v>
      </c>
      <c r="B168" t="s">
        <v>840</v>
      </c>
      <c r="C168" t="s">
        <v>1546</v>
      </c>
      <c r="D168" t="s">
        <v>1523</v>
      </c>
      <c r="E168" t="s">
        <v>586</v>
      </c>
      <c r="F168" t="s">
        <v>587</v>
      </c>
      <c r="G168" s="48">
        <v>7411.93</v>
      </c>
      <c r="O168">
        <v>1837</v>
      </c>
    </row>
    <row r="169" spans="1:15" x14ac:dyDescent="0.3">
      <c r="A169" s="76">
        <v>45444</v>
      </c>
      <c r="B169" t="s">
        <v>1547</v>
      </c>
      <c r="C169" t="s">
        <v>1548</v>
      </c>
      <c r="D169" t="s">
        <v>1487</v>
      </c>
      <c r="E169" t="s">
        <v>586</v>
      </c>
      <c r="F169" t="s">
        <v>587</v>
      </c>
      <c r="G169" s="48">
        <v>6322.86</v>
      </c>
      <c r="O169">
        <v>1837</v>
      </c>
    </row>
    <row r="170" spans="1:15" x14ac:dyDescent="0.3">
      <c r="A170" s="76">
        <v>45444</v>
      </c>
      <c r="B170" t="s">
        <v>885</v>
      </c>
      <c r="C170" t="s">
        <v>1549</v>
      </c>
      <c r="D170" t="s">
        <v>1523</v>
      </c>
      <c r="E170" t="s">
        <v>586</v>
      </c>
      <c r="F170" t="s">
        <v>587</v>
      </c>
      <c r="G170" s="48">
        <v>7599.25</v>
      </c>
      <c r="O170">
        <v>1837</v>
      </c>
    </row>
    <row r="171" spans="1:15" x14ac:dyDescent="0.3">
      <c r="A171" s="76">
        <v>45444</v>
      </c>
      <c r="B171" t="s">
        <v>885</v>
      </c>
      <c r="C171" t="s">
        <v>1550</v>
      </c>
      <c r="D171" t="s">
        <v>1487</v>
      </c>
      <c r="E171" t="s">
        <v>586</v>
      </c>
      <c r="F171" t="s">
        <v>587</v>
      </c>
      <c r="G171" s="48">
        <v>13341.21</v>
      </c>
      <c r="O171">
        <v>1837</v>
      </c>
    </row>
    <row r="172" spans="1:15" x14ac:dyDescent="0.3">
      <c r="A172" s="76">
        <v>45444</v>
      </c>
      <c r="B172" t="s">
        <v>883</v>
      </c>
      <c r="C172" t="s">
        <v>1551</v>
      </c>
      <c r="D172" t="s">
        <v>1487</v>
      </c>
      <c r="E172" t="s">
        <v>586</v>
      </c>
      <c r="F172" t="s">
        <v>587</v>
      </c>
      <c r="G172" s="48">
        <v>13434.69</v>
      </c>
      <c r="O172">
        <v>1837</v>
      </c>
    </row>
    <row r="173" spans="1:15" x14ac:dyDescent="0.3">
      <c r="A173" s="76">
        <v>45444</v>
      </c>
      <c r="B173" t="s">
        <v>895</v>
      </c>
      <c r="C173" t="s">
        <v>1552</v>
      </c>
      <c r="D173" t="s">
        <v>1487</v>
      </c>
      <c r="E173" t="s">
        <v>586</v>
      </c>
      <c r="F173" t="s">
        <v>587</v>
      </c>
      <c r="G173" s="48">
        <v>8824.65</v>
      </c>
      <c r="O173">
        <v>1837</v>
      </c>
    </row>
    <row r="174" spans="1:15" x14ac:dyDescent="0.3">
      <c r="A174" s="76">
        <v>45444</v>
      </c>
      <c r="B174" t="s">
        <v>1553</v>
      </c>
      <c r="C174" t="s">
        <v>1554</v>
      </c>
      <c r="D174" t="s">
        <v>1523</v>
      </c>
      <c r="E174" t="s">
        <v>586</v>
      </c>
      <c r="F174" t="s">
        <v>587</v>
      </c>
      <c r="G174" s="48">
        <v>8290.09</v>
      </c>
      <c r="O174">
        <v>1837</v>
      </c>
    </row>
    <row r="175" spans="1:15" x14ac:dyDescent="0.3">
      <c r="A175" s="76">
        <v>45444</v>
      </c>
      <c r="B175" t="s">
        <v>1553</v>
      </c>
      <c r="C175" t="s">
        <v>1555</v>
      </c>
      <c r="D175" t="s">
        <v>1523</v>
      </c>
      <c r="E175" t="s">
        <v>586</v>
      </c>
      <c r="F175" t="s">
        <v>587</v>
      </c>
      <c r="G175" s="48">
        <v>8290.09</v>
      </c>
      <c r="O175">
        <v>1837</v>
      </c>
    </row>
    <row r="176" spans="1:15" x14ac:dyDescent="0.3">
      <c r="A176" s="76">
        <v>45444</v>
      </c>
      <c r="B176" t="s">
        <v>985</v>
      </c>
      <c r="C176" t="s">
        <v>1556</v>
      </c>
      <c r="D176" t="s">
        <v>1523</v>
      </c>
      <c r="E176" t="s">
        <v>586</v>
      </c>
      <c r="F176" t="s">
        <v>587</v>
      </c>
      <c r="G176" s="48">
        <v>8691.23</v>
      </c>
      <c r="O176">
        <v>1837</v>
      </c>
    </row>
    <row r="177" spans="1:15" x14ac:dyDescent="0.3">
      <c r="A177" s="76">
        <v>45444</v>
      </c>
      <c r="B177" t="s">
        <v>1557</v>
      </c>
      <c r="C177" t="s">
        <v>1558</v>
      </c>
      <c r="D177" t="s">
        <v>1523</v>
      </c>
      <c r="E177" t="s">
        <v>586</v>
      </c>
      <c r="F177" t="s">
        <v>587</v>
      </c>
      <c r="G177" s="48">
        <v>8691.23</v>
      </c>
      <c r="O177">
        <v>1837</v>
      </c>
    </row>
    <row r="178" spans="1:15" x14ac:dyDescent="0.3">
      <c r="A178" s="76">
        <v>45444</v>
      </c>
      <c r="B178" t="s">
        <v>1559</v>
      </c>
      <c r="C178" t="s">
        <v>1560</v>
      </c>
      <c r="D178" t="s">
        <v>1523</v>
      </c>
      <c r="E178" t="s">
        <v>586</v>
      </c>
      <c r="F178" t="s">
        <v>587</v>
      </c>
      <c r="G178" s="48">
        <v>8980.93</v>
      </c>
      <c r="O178">
        <v>1837</v>
      </c>
    </row>
    <row r="179" spans="1:15" x14ac:dyDescent="0.3">
      <c r="A179" s="76">
        <v>45444</v>
      </c>
      <c r="B179" t="s">
        <v>1559</v>
      </c>
      <c r="C179" t="s">
        <v>1561</v>
      </c>
      <c r="D179" t="s">
        <v>1487</v>
      </c>
      <c r="E179" t="s">
        <v>586</v>
      </c>
      <c r="F179" t="s">
        <v>587</v>
      </c>
      <c r="G179" s="48">
        <v>7364.28</v>
      </c>
      <c r="O179">
        <v>1837</v>
      </c>
    </row>
    <row r="180" spans="1:15" x14ac:dyDescent="0.3">
      <c r="A180" s="76">
        <v>45444</v>
      </c>
      <c r="B180" t="s">
        <v>1562</v>
      </c>
      <c r="C180" t="s">
        <v>1563</v>
      </c>
      <c r="D180" t="s">
        <v>1523</v>
      </c>
      <c r="E180" t="s">
        <v>586</v>
      </c>
      <c r="F180" t="s">
        <v>587</v>
      </c>
      <c r="G180" s="48">
        <v>9671.7800000000007</v>
      </c>
      <c r="O180">
        <v>1837</v>
      </c>
    </row>
    <row r="181" spans="1:15" x14ac:dyDescent="0.3">
      <c r="A181" s="76">
        <v>45444</v>
      </c>
      <c r="B181" t="s">
        <v>1562</v>
      </c>
      <c r="C181" t="s">
        <v>1564</v>
      </c>
      <c r="D181" t="s">
        <v>1487</v>
      </c>
      <c r="E181" t="s">
        <v>586</v>
      </c>
      <c r="F181" t="s">
        <v>587</v>
      </c>
      <c r="G181" s="48">
        <v>7996.45</v>
      </c>
      <c r="O181">
        <v>1837</v>
      </c>
    </row>
    <row r="182" spans="1:15" x14ac:dyDescent="0.3">
      <c r="A182" s="76">
        <v>45444</v>
      </c>
      <c r="B182" t="s">
        <v>1565</v>
      </c>
      <c r="C182" t="s">
        <v>1566</v>
      </c>
      <c r="D182" t="s">
        <v>1487</v>
      </c>
      <c r="E182" t="s">
        <v>586</v>
      </c>
      <c r="F182" t="s">
        <v>587</v>
      </c>
      <c r="G182" s="48">
        <v>7222.61</v>
      </c>
      <c r="O182">
        <v>1837</v>
      </c>
    </row>
    <row r="183" spans="1:15" x14ac:dyDescent="0.3">
      <c r="A183" s="76">
        <v>45444</v>
      </c>
      <c r="B183" t="s">
        <v>1000</v>
      </c>
      <c r="C183" t="s">
        <v>1567</v>
      </c>
      <c r="D183" t="s">
        <v>1523</v>
      </c>
      <c r="E183" t="s">
        <v>586</v>
      </c>
      <c r="F183" t="s">
        <v>587</v>
      </c>
      <c r="G183" s="48">
        <v>9902.06</v>
      </c>
      <c r="O183">
        <v>1837</v>
      </c>
    </row>
    <row r="184" spans="1:15" x14ac:dyDescent="0.3">
      <c r="A184" s="76">
        <v>45444</v>
      </c>
      <c r="B184" t="s">
        <v>1568</v>
      </c>
      <c r="C184" t="s">
        <v>1569</v>
      </c>
      <c r="D184" t="s">
        <v>1487</v>
      </c>
      <c r="E184" t="s">
        <v>586</v>
      </c>
      <c r="F184" t="s">
        <v>587</v>
      </c>
      <c r="G184" s="48">
        <v>1713.58</v>
      </c>
      <c r="O184">
        <v>1837</v>
      </c>
    </row>
    <row r="185" spans="1:15" x14ac:dyDescent="0.3">
      <c r="A185" s="76">
        <v>45444</v>
      </c>
      <c r="B185" t="s">
        <v>1570</v>
      </c>
      <c r="C185" t="s">
        <v>1571</v>
      </c>
      <c r="D185" t="s">
        <v>1128</v>
      </c>
      <c r="E185" t="s">
        <v>586</v>
      </c>
      <c r="F185" t="s">
        <v>587</v>
      </c>
      <c r="G185" s="48">
        <v>2340733.61</v>
      </c>
      <c r="O185">
        <v>1841</v>
      </c>
    </row>
    <row r="186" spans="1:15" x14ac:dyDescent="0.3">
      <c r="A186" s="76">
        <v>45444</v>
      </c>
      <c r="B186" t="s">
        <v>1572</v>
      </c>
      <c r="C186" t="s">
        <v>1573</v>
      </c>
      <c r="D186" t="s">
        <v>1487</v>
      </c>
      <c r="E186" t="s">
        <v>586</v>
      </c>
      <c r="F186" t="s">
        <v>587</v>
      </c>
      <c r="G186" s="48">
        <v>1820.03</v>
      </c>
      <c r="O186">
        <v>1837</v>
      </c>
    </row>
    <row r="187" spans="1:15" x14ac:dyDescent="0.3">
      <c r="A187" s="76">
        <v>45444</v>
      </c>
      <c r="B187" t="s">
        <v>1572</v>
      </c>
      <c r="C187" t="s">
        <v>1574</v>
      </c>
      <c r="D187" t="s">
        <v>1487</v>
      </c>
      <c r="E187" t="s">
        <v>586</v>
      </c>
      <c r="F187" t="s">
        <v>587</v>
      </c>
      <c r="G187" s="48">
        <v>1869.42</v>
      </c>
      <c r="O187">
        <v>1837</v>
      </c>
    </row>
    <row r="188" spans="1:15" x14ac:dyDescent="0.3">
      <c r="A188" s="76">
        <v>45444</v>
      </c>
      <c r="B188" t="s">
        <v>935</v>
      </c>
      <c r="C188" t="s">
        <v>1575</v>
      </c>
      <c r="D188" t="s">
        <v>1487</v>
      </c>
      <c r="E188" t="s">
        <v>586</v>
      </c>
      <c r="F188" t="s">
        <v>587</v>
      </c>
      <c r="G188" s="48">
        <v>6254.28</v>
      </c>
      <c r="O188">
        <v>1837</v>
      </c>
    </row>
    <row r="189" spans="1:15" x14ac:dyDescent="0.3">
      <c r="A189" s="76">
        <v>45444</v>
      </c>
      <c r="B189" t="s">
        <v>1576</v>
      </c>
      <c r="C189" t="s">
        <v>1577</v>
      </c>
      <c r="D189" t="s">
        <v>1487</v>
      </c>
      <c r="E189" t="s">
        <v>586</v>
      </c>
      <c r="F189" t="s">
        <v>587</v>
      </c>
      <c r="G189" s="48">
        <v>17.34</v>
      </c>
      <c r="O189">
        <v>1833</v>
      </c>
    </row>
    <row r="190" spans="1:15" x14ac:dyDescent="0.3">
      <c r="A190" s="76">
        <v>45444</v>
      </c>
      <c r="B190" t="s">
        <v>1578</v>
      </c>
      <c r="C190" t="s">
        <v>1579</v>
      </c>
      <c r="D190" t="s">
        <v>1135</v>
      </c>
      <c r="E190" t="s">
        <v>586</v>
      </c>
      <c r="F190" t="s">
        <v>1580</v>
      </c>
      <c r="G190" s="48">
        <v>19.43</v>
      </c>
      <c r="O190">
        <v>1830</v>
      </c>
    </row>
    <row r="191" spans="1:15" x14ac:dyDescent="0.3">
      <c r="A191" s="76">
        <v>45444</v>
      </c>
      <c r="B191" t="s">
        <v>1581</v>
      </c>
      <c r="C191" t="s">
        <v>1582</v>
      </c>
      <c r="D191" t="s">
        <v>1487</v>
      </c>
      <c r="E191" t="s">
        <v>586</v>
      </c>
      <c r="F191" t="s">
        <v>587</v>
      </c>
      <c r="G191" s="48">
        <v>0.17</v>
      </c>
      <c r="O191">
        <v>1833</v>
      </c>
    </row>
    <row r="192" spans="1:15" x14ac:dyDescent="0.3">
      <c r="A192" s="76">
        <v>45444</v>
      </c>
      <c r="B192" t="s">
        <v>1583</v>
      </c>
      <c r="C192" t="s">
        <v>1584</v>
      </c>
      <c r="D192" t="s">
        <v>1017</v>
      </c>
      <c r="E192" t="s">
        <v>586</v>
      </c>
      <c r="F192" t="s">
        <v>587</v>
      </c>
      <c r="G192" s="48">
        <v>0.68</v>
      </c>
      <c r="O192">
        <v>1828</v>
      </c>
    </row>
    <row r="193" spans="1:15" x14ac:dyDescent="0.3">
      <c r="A193" s="76">
        <v>45444</v>
      </c>
      <c r="B193" t="s">
        <v>1585</v>
      </c>
      <c r="C193" t="s">
        <v>1586</v>
      </c>
      <c r="D193" t="s">
        <v>1017</v>
      </c>
      <c r="E193" t="s">
        <v>586</v>
      </c>
      <c r="F193" t="s">
        <v>587</v>
      </c>
      <c r="G193" s="48">
        <v>2.2799999999999998</v>
      </c>
      <c r="O193">
        <v>1828</v>
      </c>
    </row>
    <row r="194" spans="1:15" x14ac:dyDescent="0.3">
      <c r="A194" s="76">
        <v>45444</v>
      </c>
      <c r="B194" t="s">
        <v>1587</v>
      </c>
      <c r="C194" t="s">
        <v>1588</v>
      </c>
      <c r="D194" t="s">
        <v>1017</v>
      </c>
      <c r="E194" t="s">
        <v>586</v>
      </c>
      <c r="F194" t="s">
        <v>587</v>
      </c>
      <c r="G194" s="48">
        <v>39.979999999999997</v>
      </c>
      <c r="O194">
        <v>1828</v>
      </c>
    </row>
    <row r="195" spans="1:15" x14ac:dyDescent="0.3">
      <c r="A195" s="76">
        <v>45444</v>
      </c>
      <c r="B195" t="s">
        <v>1589</v>
      </c>
      <c r="C195" t="s">
        <v>1590</v>
      </c>
      <c r="D195" t="s">
        <v>1017</v>
      </c>
      <c r="E195" t="s">
        <v>586</v>
      </c>
      <c r="F195" t="s">
        <v>587</v>
      </c>
      <c r="G195" s="48">
        <v>25.58</v>
      </c>
      <c r="O195">
        <v>1830</v>
      </c>
    </row>
    <row r="196" spans="1:15" x14ac:dyDescent="0.3">
      <c r="A196" s="76">
        <v>45444</v>
      </c>
      <c r="B196" t="s">
        <v>1591</v>
      </c>
      <c r="C196" t="s">
        <v>1592</v>
      </c>
      <c r="D196" t="s">
        <v>1135</v>
      </c>
      <c r="E196" t="s">
        <v>586</v>
      </c>
      <c r="F196" t="s">
        <v>1593</v>
      </c>
      <c r="G196" s="48">
        <v>8.09</v>
      </c>
      <c r="O196">
        <v>1833</v>
      </c>
    </row>
    <row r="197" spans="1:15" x14ac:dyDescent="0.3">
      <c r="A197" s="76">
        <v>45444</v>
      </c>
      <c r="B197" t="s">
        <v>1594</v>
      </c>
      <c r="C197" t="s">
        <v>1595</v>
      </c>
      <c r="D197" t="s">
        <v>1017</v>
      </c>
      <c r="E197" t="s">
        <v>586</v>
      </c>
      <c r="F197" t="s">
        <v>587</v>
      </c>
      <c r="G197" s="48">
        <v>0.13</v>
      </c>
      <c r="O197">
        <v>1832</v>
      </c>
    </row>
    <row r="198" spans="1:15" x14ac:dyDescent="0.3">
      <c r="A198" s="76">
        <v>45444</v>
      </c>
      <c r="B198" t="s">
        <v>1596</v>
      </c>
      <c r="C198" t="s">
        <v>1597</v>
      </c>
      <c r="D198" t="s">
        <v>1017</v>
      </c>
      <c r="E198" t="s">
        <v>586</v>
      </c>
      <c r="F198" t="s">
        <v>587</v>
      </c>
      <c r="G198" s="48">
        <v>93.17</v>
      </c>
      <c r="O198">
        <v>1832</v>
      </c>
    </row>
    <row r="199" spans="1:15" x14ac:dyDescent="0.3">
      <c r="A199" s="76">
        <v>45444</v>
      </c>
      <c r="B199" t="s">
        <v>1598</v>
      </c>
      <c r="C199" t="s">
        <v>1599</v>
      </c>
      <c r="D199" t="s">
        <v>1523</v>
      </c>
      <c r="E199" t="s">
        <v>586</v>
      </c>
      <c r="F199" t="s">
        <v>587</v>
      </c>
      <c r="G199" s="48">
        <v>34537.1</v>
      </c>
      <c r="O199">
        <v>1837</v>
      </c>
    </row>
    <row r="200" spans="1:15" x14ac:dyDescent="0.3">
      <c r="A200" s="76">
        <v>45444</v>
      </c>
      <c r="B200" t="s">
        <v>1598</v>
      </c>
      <c r="C200" t="s">
        <v>1600</v>
      </c>
      <c r="D200" t="s">
        <v>1523</v>
      </c>
      <c r="E200" t="s">
        <v>586</v>
      </c>
      <c r="F200" t="s">
        <v>587</v>
      </c>
      <c r="G200" s="48">
        <v>8022.67</v>
      </c>
      <c r="O200">
        <v>1837</v>
      </c>
    </row>
    <row r="201" spans="1:15" x14ac:dyDescent="0.3">
      <c r="A201" s="76">
        <v>45444</v>
      </c>
      <c r="B201" t="s">
        <v>1601</v>
      </c>
      <c r="C201" t="s">
        <v>1602</v>
      </c>
      <c r="D201" t="s">
        <v>1007</v>
      </c>
      <c r="E201" t="s">
        <v>586</v>
      </c>
      <c r="F201" t="s">
        <v>587</v>
      </c>
      <c r="G201" s="48">
        <v>-17.34</v>
      </c>
      <c r="O201">
        <v>1833</v>
      </c>
    </row>
    <row r="202" spans="1:15" x14ac:dyDescent="0.3">
      <c r="A202" s="76">
        <v>45444</v>
      </c>
      <c r="B202" t="s">
        <v>1601</v>
      </c>
      <c r="C202" t="s">
        <v>1603</v>
      </c>
      <c r="D202" t="s">
        <v>1007</v>
      </c>
      <c r="E202" t="s">
        <v>586</v>
      </c>
      <c r="F202" t="s">
        <v>587</v>
      </c>
      <c r="G202" s="48">
        <v>-0.17</v>
      </c>
      <c r="O202">
        <v>1833</v>
      </c>
    </row>
    <row r="203" spans="1:15" x14ac:dyDescent="0.3">
      <c r="A203" s="76">
        <v>45444</v>
      </c>
      <c r="B203" t="s">
        <v>1604</v>
      </c>
      <c r="C203" t="s">
        <v>1605</v>
      </c>
      <c r="D203" t="s">
        <v>1606</v>
      </c>
      <c r="E203" t="s">
        <v>586</v>
      </c>
      <c r="F203" t="s">
        <v>587</v>
      </c>
      <c r="G203" s="48">
        <v>-153326.79999999999</v>
      </c>
      <c r="O203">
        <v>1837</v>
      </c>
    </row>
    <row r="204" spans="1:15" x14ac:dyDescent="0.3">
      <c r="A204" s="76">
        <v>45444</v>
      </c>
      <c r="B204" t="s">
        <v>1604</v>
      </c>
      <c r="C204" t="s">
        <v>1607</v>
      </c>
      <c r="D204" t="s">
        <v>1606</v>
      </c>
      <c r="E204" t="s">
        <v>586</v>
      </c>
      <c r="F204" t="s">
        <v>587</v>
      </c>
      <c r="G204" s="48">
        <v>-6941.46</v>
      </c>
      <c r="O204">
        <v>1837</v>
      </c>
    </row>
    <row r="205" spans="1:15" x14ac:dyDescent="0.3">
      <c r="A205" s="76">
        <v>45444</v>
      </c>
      <c r="B205" t="s">
        <v>1604</v>
      </c>
      <c r="C205" t="s">
        <v>1608</v>
      </c>
      <c r="D205" t="s">
        <v>1606</v>
      </c>
      <c r="E205" t="s">
        <v>586</v>
      </c>
      <c r="F205" t="s">
        <v>587</v>
      </c>
      <c r="G205" s="48">
        <v>-34537.1</v>
      </c>
      <c r="O205">
        <v>1837</v>
      </c>
    </row>
    <row r="206" spans="1:15" x14ac:dyDescent="0.3">
      <c r="A206" s="76">
        <v>45444</v>
      </c>
      <c r="B206" t="s">
        <v>1604</v>
      </c>
      <c r="C206" t="s">
        <v>1609</v>
      </c>
      <c r="D206" t="s">
        <v>1606</v>
      </c>
      <c r="E206" t="s">
        <v>586</v>
      </c>
      <c r="F206" t="s">
        <v>587</v>
      </c>
      <c r="G206" s="48">
        <v>-23080.65</v>
      </c>
      <c r="O206">
        <v>1837</v>
      </c>
    </row>
    <row r="207" spans="1:15" x14ac:dyDescent="0.3">
      <c r="A207" s="76">
        <v>45444</v>
      </c>
      <c r="B207" t="s">
        <v>1604</v>
      </c>
      <c r="C207" t="s">
        <v>1610</v>
      </c>
      <c r="D207" t="s">
        <v>1606</v>
      </c>
      <c r="E207" t="s">
        <v>586</v>
      </c>
      <c r="F207" t="s">
        <v>587</v>
      </c>
      <c r="G207" s="48">
        <v>-467394.6</v>
      </c>
      <c r="O207">
        <v>1837</v>
      </c>
    </row>
    <row r="208" spans="1:15" x14ac:dyDescent="0.3">
      <c r="A208" s="76">
        <v>45444</v>
      </c>
      <c r="B208" t="s">
        <v>1604</v>
      </c>
      <c r="C208" t="s">
        <v>1611</v>
      </c>
      <c r="D208" t="s">
        <v>1606</v>
      </c>
      <c r="E208" t="s">
        <v>586</v>
      </c>
      <c r="F208" t="s">
        <v>587</v>
      </c>
      <c r="G208" s="48">
        <v>-1731408</v>
      </c>
      <c r="O208">
        <v>1837</v>
      </c>
    </row>
    <row r="209" spans="1:15" x14ac:dyDescent="0.3">
      <c r="A209" s="76">
        <v>45444</v>
      </c>
      <c r="B209" t="s">
        <v>1604</v>
      </c>
      <c r="C209" t="s">
        <v>1612</v>
      </c>
      <c r="D209" t="s">
        <v>1606</v>
      </c>
      <c r="E209" t="s">
        <v>586</v>
      </c>
      <c r="F209" t="s">
        <v>587</v>
      </c>
      <c r="G209" s="48">
        <v>-24672.1</v>
      </c>
      <c r="O209">
        <v>1837</v>
      </c>
    </row>
    <row r="210" spans="1:15" x14ac:dyDescent="0.3">
      <c r="A210" s="76">
        <v>45444</v>
      </c>
      <c r="B210" t="s">
        <v>1604</v>
      </c>
      <c r="C210" t="s">
        <v>1613</v>
      </c>
      <c r="D210" t="s">
        <v>1606</v>
      </c>
      <c r="E210" t="s">
        <v>586</v>
      </c>
      <c r="F210" t="s">
        <v>587</v>
      </c>
      <c r="G210" s="48">
        <v>-262310.84999999998</v>
      </c>
      <c r="O210">
        <v>1837</v>
      </c>
    </row>
    <row r="211" spans="1:15" x14ac:dyDescent="0.3">
      <c r="A211" s="76">
        <v>45444</v>
      </c>
      <c r="B211" t="s">
        <v>1604</v>
      </c>
      <c r="C211" t="s">
        <v>1614</v>
      </c>
      <c r="D211" t="s">
        <v>1606</v>
      </c>
      <c r="E211" t="s">
        <v>586</v>
      </c>
      <c r="F211" t="s">
        <v>587</v>
      </c>
      <c r="G211" s="48">
        <v>-970867.55</v>
      </c>
      <c r="O211">
        <v>1837</v>
      </c>
    </row>
    <row r="212" spans="1:15" x14ac:dyDescent="0.3">
      <c r="A212" s="76">
        <v>45444</v>
      </c>
      <c r="B212" t="s">
        <v>1604</v>
      </c>
      <c r="C212" t="s">
        <v>1615</v>
      </c>
      <c r="D212" t="s">
        <v>1606</v>
      </c>
      <c r="E212" t="s">
        <v>586</v>
      </c>
      <c r="F212" t="s">
        <v>587</v>
      </c>
      <c r="G212" s="48">
        <v>-25553.56</v>
      </c>
      <c r="O212">
        <v>1837</v>
      </c>
    </row>
    <row r="213" spans="1:15" x14ac:dyDescent="0.3">
      <c r="A213" s="76">
        <v>45444</v>
      </c>
      <c r="B213" t="s">
        <v>1604</v>
      </c>
      <c r="C213" t="s">
        <v>1616</v>
      </c>
      <c r="D213" t="s">
        <v>1606</v>
      </c>
      <c r="E213" t="s">
        <v>586</v>
      </c>
      <c r="F213" t="s">
        <v>587</v>
      </c>
      <c r="G213" s="48">
        <v>-3126958</v>
      </c>
      <c r="O213">
        <v>1837</v>
      </c>
    </row>
    <row r="214" spans="1:15" x14ac:dyDescent="0.3">
      <c r="A214" s="76">
        <v>45444</v>
      </c>
      <c r="B214" t="s">
        <v>1604</v>
      </c>
      <c r="C214" t="s">
        <v>1617</v>
      </c>
      <c r="D214" t="s">
        <v>1606</v>
      </c>
      <c r="E214" t="s">
        <v>586</v>
      </c>
      <c r="F214" t="s">
        <v>587</v>
      </c>
      <c r="G214" s="48">
        <v>-56776.52</v>
      </c>
      <c r="O214">
        <v>1837</v>
      </c>
    </row>
    <row r="215" spans="1:15" x14ac:dyDescent="0.3">
      <c r="A215" s="76">
        <v>45444</v>
      </c>
      <c r="B215" t="s">
        <v>1604</v>
      </c>
      <c r="C215" t="s">
        <v>1618</v>
      </c>
      <c r="D215" t="s">
        <v>1606</v>
      </c>
      <c r="E215" t="s">
        <v>586</v>
      </c>
      <c r="F215" t="s">
        <v>587</v>
      </c>
      <c r="G215" s="48">
        <v>-1574500.76</v>
      </c>
      <c r="O215">
        <v>1837</v>
      </c>
    </row>
    <row r="216" spans="1:15" x14ac:dyDescent="0.3">
      <c r="A216" s="76">
        <v>45444</v>
      </c>
      <c r="B216" t="s">
        <v>1604</v>
      </c>
      <c r="C216" t="s">
        <v>1619</v>
      </c>
      <c r="D216" t="s">
        <v>1606</v>
      </c>
      <c r="E216" t="s">
        <v>586</v>
      </c>
      <c r="F216" t="s">
        <v>587</v>
      </c>
      <c r="G216" s="48">
        <v>-7172.84</v>
      </c>
      <c r="O216">
        <v>1837</v>
      </c>
    </row>
    <row r="217" spans="1:15" x14ac:dyDescent="0.3">
      <c r="A217" s="76">
        <v>45444</v>
      </c>
      <c r="B217" t="s">
        <v>1604</v>
      </c>
      <c r="C217" t="s">
        <v>1620</v>
      </c>
      <c r="D217" t="s">
        <v>1606</v>
      </c>
      <c r="E217" t="s">
        <v>586</v>
      </c>
      <c r="F217" t="s">
        <v>587</v>
      </c>
      <c r="G217" s="48">
        <v>-56776.52</v>
      </c>
      <c r="O217">
        <v>1837</v>
      </c>
    </row>
    <row r="218" spans="1:15" x14ac:dyDescent="0.3">
      <c r="A218" s="76">
        <v>45444</v>
      </c>
      <c r="B218" t="s">
        <v>1604</v>
      </c>
      <c r="C218" t="s">
        <v>1621</v>
      </c>
      <c r="D218" t="s">
        <v>1606</v>
      </c>
      <c r="E218" t="s">
        <v>586</v>
      </c>
      <c r="F218" t="s">
        <v>587</v>
      </c>
      <c r="G218" s="48">
        <v>-7411.93</v>
      </c>
      <c r="O218">
        <v>1837</v>
      </c>
    </row>
    <row r="219" spans="1:15" x14ac:dyDescent="0.3">
      <c r="A219" s="76">
        <v>45444</v>
      </c>
      <c r="B219" t="s">
        <v>1604</v>
      </c>
      <c r="C219" t="s">
        <v>1622</v>
      </c>
      <c r="D219" t="s">
        <v>1606</v>
      </c>
      <c r="E219" t="s">
        <v>586</v>
      </c>
      <c r="F219" t="s">
        <v>587</v>
      </c>
      <c r="G219" s="48">
        <v>-145843.93</v>
      </c>
      <c r="O219">
        <v>1837</v>
      </c>
    </row>
    <row r="220" spans="1:15" x14ac:dyDescent="0.3">
      <c r="A220" s="76">
        <v>45444</v>
      </c>
      <c r="B220" t="s">
        <v>1604</v>
      </c>
      <c r="C220" t="s">
        <v>1623</v>
      </c>
      <c r="D220" t="s">
        <v>1606</v>
      </c>
      <c r="E220" t="s">
        <v>586</v>
      </c>
      <c r="F220" t="s">
        <v>587</v>
      </c>
      <c r="G220" s="48">
        <v>-33423.01</v>
      </c>
      <c r="O220">
        <v>1837</v>
      </c>
    </row>
    <row r="221" spans="1:15" x14ac:dyDescent="0.3">
      <c r="A221" s="76">
        <v>45444</v>
      </c>
      <c r="B221" t="s">
        <v>1604</v>
      </c>
      <c r="C221" t="s">
        <v>1624</v>
      </c>
      <c r="D221" t="s">
        <v>1606</v>
      </c>
      <c r="E221" t="s">
        <v>586</v>
      </c>
      <c r="F221" t="s">
        <v>587</v>
      </c>
      <c r="G221" s="48">
        <v>-34537.1</v>
      </c>
      <c r="O221">
        <v>1837</v>
      </c>
    </row>
    <row r="222" spans="1:15" x14ac:dyDescent="0.3">
      <c r="A222" s="76">
        <v>45444</v>
      </c>
      <c r="B222" t="s">
        <v>1604</v>
      </c>
      <c r="C222" t="s">
        <v>1625</v>
      </c>
      <c r="D222" t="s">
        <v>1606</v>
      </c>
      <c r="E222" t="s">
        <v>586</v>
      </c>
      <c r="F222" t="s">
        <v>587</v>
      </c>
      <c r="G222" s="48">
        <v>-8890.18</v>
      </c>
      <c r="O222">
        <v>1837</v>
      </c>
    </row>
    <row r="223" spans="1:15" x14ac:dyDescent="0.3">
      <c r="A223" s="76">
        <v>45444</v>
      </c>
      <c r="B223" t="s">
        <v>1604</v>
      </c>
      <c r="C223" t="s">
        <v>1626</v>
      </c>
      <c r="D223" t="s">
        <v>1606</v>
      </c>
      <c r="E223" t="s">
        <v>586</v>
      </c>
      <c r="F223" t="s">
        <v>587</v>
      </c>
      <c r="G223" s="48">
        <v>-11079.89</v>
      </c>
      <c r="O223">
        <v>1837</v>
      </c>
    </row>
    <row r="224" spans="1:15" x14ac:dyDescent="0.3">
      <c r="A224" s="76">
        <v>45444</v>
      </c>
      <c r="B224" t="s">
        <v>1604</v>
      </c>
      <c r="C224" t="s">
        <v>1627</v>
      </c>
      <c r="D224" t="s">
        <v>1606</v>
      </c>
      <c r="E224" t="s">
        <v>586</v>
      </c>
      <c r="F224" t="s">
        <v>587</v>
      </c>
      <c r="G224" s="48">
        <v>-20836.78</v>
      </c>
      <c r="O224">
        <v>1837</v>
      </c>
    </row>
    <row r="225" spans="1:15" x14ac:dyDescent="0.3">
      <c r="A225" s="76">
        <v>45444</v>
      </c>
      <c r="B225" t="s">
        <v>1604</v>
      </c>
      <c r="C225" t="s">
        <v>1628</v>
      </c>
      <c r="D225" t="s">
        <v>1606</v>
      </c>
      <c r="E225" t="s">
        <v>586</v>
      </c>
      <c r="F225" t="s">
        <v>587</v>
      </c>
      <c r="G225" s="48">
        <v>-7599.25</v>
      </c>
      <c r="O225">
        <v>1837</v>
      </c>
    </row>
    <row r="226" spans="1:15" x14ac:dyDescent="0.3">
      <c r="A226" s="76">
        <v>45444</v>
      </c>
      <c r="B226" t="s">
        <v>1604</v>
      </c>
      <c r="C226" t="s">
        <v>1629</v>
      </c>
      <c r="D226" t="s">
        <v>1606</v>
      </c>
      <c r="E226" t="s">
        <v>586</v>
      </c>
      <c r="F226" t="s">
        <v>587</v>
      </c>
      <c r="G226" s="48">
        <v>-8022.67</v>
      </c>
      <c r="O226">
        <v>1837</v>
      </c>
    </row>
    <row r="227" spans="1:15" x14ac:dyDescent="0.3">
      <c r="A227" s="76">
        <v>45444</v>
      </c>
      <c r="B227" t="s">
        <v>1604</v>
      </c>
      <c r="C227" t="s">
        <v>1630</v>
      </c>
      <c r="D227" t="s">
        <v>1606</v>
      </c>
      <c r="E227" t="s">
        <v>586</v>
      </c>
      <c r="F227" t="s">
        <v>587</v>
      </c>
      <c r="G227" s="48">
        <v>-8290.09</v>
      </c>
      <c r="O227">
        <v>1837</v>
      </c>
    </row>
    <row r="228" spans="1:15" x14ac:dyDescent="0.3">
      <c r="A228" s="76">
        <v>45444</v>
      </c>
      <c r="B228" t="s">
        <v>1604</v>
      </c>
      <c r="C228" t="s">
        <v>1631</v>
      </c>
      <c r="D228" t="s">
        <v>1606</v>
      </c>
      <c r="E228" t="s">
        <v>586</v>
      </c>
      <c r="F228" t="s">
        <v>587</v>
      </c>
      <c r="G228" s="48">
        <v>-8290.09</v>
      </c>
      <c r="O228">
        <v>1837</v>
      </c>
    </row>
    <row r="229" spans="1:15" x14ac:dyDescent="0.3">
      <c r="A229" s="76">
        <v>45444</v>
      </c>
      <c r="B229" t="s">
        <v>1604</v>
      </c>
      <c r="C229" t="s">
        <v>1632</v>
      </c>
      <c r="D229" t="s">
        <v>1606</v>
      </c>
      <c r="E229" t="s">
        <v>586</v>
      </c>
      <c r="F229" t="s">
        <v>587</v>
      </c>
      <c r="G229" s="48">
        <v>-8691.23</v>
      </c>
      <c r="O229">
        <v>1837</v>
      </c>
    </row>
    <row r="230" spans="1:15" x14ac:dyDescent="0.3">
      <c r="A230" s="76">
        <v>45444</v>
      </c>
      <c r="B230" t="s">
        <v>1604</v>
      </c>
      <c r="C230" t="s">
        <v>1633</v>
      </c>
      <c r="D230" t="s">
        <v>1606</v>
      </c>
      <c r="E230" t="s">
        <v>586</v>
      </c>
      <c r="F230" t="s">
        <v>587</v>
      </c>
      <c r="G230" s="48">
        <v>-8691.23</v>
      </c>
      <c r="O230">
        <v>1837</v>
      </c>
    </row>
    <row r="231" spans="1:15" x14ac:dyDescent="0.3">
      <c r="A231" s="76">
        <v>45444</v>
      </c>
      <c r="B231" t="s">
        <v>1604</v>
      </c>
      <c r="C231" t="s">
        <v>1634</v>
      </c>
      <c r="D231" t="s">
        <v>1606</v>
      </c>
      <c r="E231" t="s">
        <v>586</v>
      </c>
      <c r="F231" t="s">
        <v>587</v>
      </c>
      <c r="G231" s="48">
        <v>-9671.7800000000007</v>
      </c>
      <c r="O231">
        <v>1837</v>
      </c>
    </row>
    <row r="232" spans="1:15" x14ac:dyDescent="0.3">
      <c r="A232" s="76">
        <v>45444</v>
      </c>
      <c r="B232" t="s">
        <v>1604</v>
      </c>
      <c r="C232" t="s">
        <v>1635</v>
      </c>
      <c r="D232" t="s">
        <v>1606</v>
      </c>
      <c r="E232" t="s">
        <v>586</v>
      </c>
      <c r="F232" t="s">
        <v>587</v>
      </c>
      <c r="G232" s="48">
        <v>-9902.06</v>
      </c>
      <c r="O232">
        <v>1837</v>
      </c>
    </row>
    <row r="233" spans="1:15" x14ac:dyDescent="0.3">
      <c r="A233" s="76">
        <v>45444</v>
      </c>
      <c r="B233" t="s">
        <v>1604</v>
      </c>
      <c r="C233" t="s">
        <v>1636</v>
      </c>
      <c r="D233" t="s">
        <v>1606</v>
      </c>
      <c r="E233" t="s">
        <v>586</v>
      </c>
      <c r="F233" t="s">
        <v>587</v>
      </c>
      <c r="G233" s="48">
        <v>-0.31</v>
      </c>
      <c r="O233">
        <v>1837</v>
      </c>
    </row>
    <row r="234" spans="1:15" x14ac:dyDescent="0.3">
      <c r="A234" s="76">
        <v>45444</v>
      </c>
      <c r="B234" t="s">
        <v>1604</v>
      </c>
      <c r="C234" t="s">
        <v>1637</v>
      </c>
      <c r="D234" t="s">
        <v>1606</v>
      </c>
      <c r="E234" t="s">
        <v>586</v>
      </c>
      <c r="F234" t="s">
        <v>587</v>
      </c>
      <c r="G234" s="48">
        <v>-8980.93</v>
      </c>
      <c r="O234">
        <v>1837</v>
      </c>
    </row>
    <row r="235" spans="1:15" x14ac:dyDescent="0.3">
      <c r="A235" s="76">
        <v>45444</v>
      </c>
      <c r="B235" t="s">
        <v>1604</v>
      </c>
      <c r="C235" t="s">
        <v>1638</v>
      </c>
      <c r="D235" t="s">
        <v>1606</v>
      </c>
      <c r="E235" t="s">
        <v>586</v>
      </c>
      <c r="F235" t="s">
        <v>587</v>
      </c>
      <c r="G235" s="48">
        <v>-33423</v>
      </c>
      <c r="O235">
        <v>1837</v>
      </c>
    </row>
    <row r="236" spans="1:15" x14ac:dyDescent="0.3">
      <c r="A236" s="76">
        <v>45444</v>
      </c>
      <c r="B236" t="s">
        <v>1639</v>
      </c>
      <c r="C236" t="s">
        <v>1640</v>
      </c>
      <c r="D236" t="s">
        <v>1007</v>
      </c>
      <c r="E236" t="s">
        <v>586</v>
      </c>
      <c r="F236" t="s">
        <v>587</v>
      </c>
      <c r="G236" s="48">
        <v>-13341.21</v>
      </c>
      <c r="O236">
        <v>1839</v>
      </c>
    </row>
    <row r="237" spans="1:15" x14ac:dyDescent="0.3">
      <c r="A237" s="76">
        <v>45444</v>
      </c>
      <c r="B237" t="s">
        <v>1639</v>
      </c>
      <c r="C237" t="s">
        <v>1641</v>
      </c>
      <c r="D237" t="s">
        <v>1007</v>
      </c>
      <c r="E237" t="s">
        <v>586</v>
      </c>
      <c r="F237" t="s">
        <v>587</v>
      </c>
      <c r="G237" s="48">
        <v>-13434.69</v>
      </c>
      <c r="O237">
        <v>1839</v>
      </c>
    </row>
    <row r="238" spans="1:15" x14ac:dyDescent="0.3">
      <c r="A238" s="76">
        <v>45444</v>
      </c>
      <c r="B238" t="s">
        <v>1639</v>
      </c>
      <c r="C238" t="s">
        <v>1642</v>
      </c>
      <c r="D238" t="s">
        <v>1007</v>
      </c>
      <c r="E238" t="s">
        <v>586</v>
      </c>
      <c r="F238" t="s">
        <v>587</v>
      </c>
      <c r="G238" s="48">
        <v>-8824.65</v>
      </c>
      <c r="O238">
        <v>1839</v>
      </c>
    </row>
    <row r="239" spans="1:15" x14ac:dyDescent="0.3">
      <c r="A239" s="76">
        <v>45444</v>
      </c>
      <c r="B239" t="s">
        <v>1639</v>
      </c>
      <c r="C239" t="s">
        <v>1643</v>
      </c>
      <c r="D239" t="s">
        <v>1007</v>
      </c>
      <c r="E239" t="s">
        <v>586</v>
      </c>
      <c r="F239" t="s">
        <v>587</v>
      </c>
      <c r="G239" s="48">
        <v>-7996.45</v>
      </c>
      <c r="O239">
        <v>1839</v>
      </c>
    </row>
    <row r="240" spans="1:15" x14ac:dyDescent="0.3">
      <c r="A240" s="76">
        <v>45444</v>
      </c>
      <c r="B240" t="s">
        <v>1639</v>
      </c>
      <c r="C240" t="s">
        <v>1644</v>
      </c>
      <c r="D240" t="s">
        <v>1007</v>
      </c>
      <c r="E240" t="s">
        <v>586</v>
      </c>
      <c r="F240" t="s">
        <v>587</v>
      </c>
      <c r="G240" s="48">
        <v>-7222.61</v>
      </c>
      <c r="O240">
        <v>1839</v>
      </c>
    </row>
    <row r="241" spans="1:15" x14ac:dyDescent="0.3">
      <c r="A241" s="76">
        <v>45444</v>
      </c>
      <c r="B241" t="s">
        <v>1639</v>
      </c>
      <c r="C241" t="s">
        <v>1645</v>
      </c>
      <c r="D241" t="s">
        <v>1007</v>
      </c>
      <c r="E241" t="s">
        <v>586</v>
      </c>
      <c r="F241" t="s">
        <v>587</v>
      </c>
      <c r="G241" s="48">
        <v>-1820.03</v>
      </c>
      <c r="O241">
        <v>1839</v>
      </c>
    </row>
    <row r="242" spans="1:15" x14ac:dyDescent="0.3">
      <c r="A242" s="76">
        <v>45444</v>
      </c>
      <c r="B242" t="s">
        <v>1639</v>
      </c>
      <c r="C242" t="s">
        <v>1646</v>
      </c>
      <c r="D242" t="s">
        <v>1007</v>
      </c>
      <c r="E242" t="s">
        <v>586</v>
      </c>
      <c r="F242" t="s">
        <v>587</v>
      </c>
      <c r="G242" s="48">
        <v>-1713.58</v>
      </c>
      <c r="O242">
        <v>1839</v>
      </c>
    </row>
    <row r="243" spans="1:15" x14ac:dyDescent="0.3">
      <c r="A243" s="76">
        <v>45444</v>
      </c>
      <c r="B243" t="s">
        <v>1639</v>
      </c>
      <c r="C243" t="s">
        <v>1647</v>
      </c>
      <c r="D243" t="s">
        <v>1007</v>
      </c>
      <c r="E243" t="s">
        <v>586</v>
      </c>
      <c r="F243" t="s">
        <v>587</v>
      </c>
      <c r="G243" s="48">
        <v>-1869.42</v>
      </c>
      <c r="O243">
        <v>1839</v>
      </c>
    </row>
    <row r="244" spans="1:15" x14ac:dyDescent="0.3">
      <c r="A244" s="76">
        <v>45444</v>
      </c>
      <c r="B244" t="s">
        <v>1639</v>
      </c>
      <c r="C244" t="s">
        <v>1648</v>
      </c>
      <c r="D244" t="s">
        <v>1007</v>
      </c>
      <c r="E244" t="s">
        <v>586</v>
      </c>
      <c r="F244" t="s">
        <v>587</v>
      </c>
      <c r="G244" s="48">
        <v>-6254.28</v>
      </c>
      <c r="O244">
        <v>1839</v>
      </c>
    </row>
    <row r="245" spans="1:15" x14ac:dyDescent="0.3">
      <c r="A245" s="76">
        <v>45444</v>
      </c>
      <c r="B245" t="s">
        <v>1639</v>
      </c>
      <c r="C245" t="s">
        <v>1649</v>
      </c>
      <c r="D245" t="s">
        <v>1007</v>
      </c>
      <c r="E245" t="s">
        <v>586</v>
      </c>
      <c r="F245" t="s">
        <v>587</v>
      </c>
      <c r="G245" s="48">
        <v>-7364.28</v>
      </c>
      <c r="O245">
        <v>1841</v>
      </c>
    </row>
    <row r="246" spans="1:15" x14ac:dyDescent="0.3">
      <c r="A246" s="76">
        <v>45444</v>
      </c>
      <c r="B246" t="s">
        <v>1639</v>
      </c>
      <c r="C246" t="s">
        <v>1650</v>
      </c>
      <c r="D246" t="s">
        <v>1007</v>
      </c>
      <c r="E246" t="s">
        <v>586</v>
      </c>
      <c r="F246" t="s">
        <v>587</v>
      </c>
      <c r="G246" s="48">
        <v>-6322.86</v>
      </c>
      <c r="O246">
        <v>1841</v>
      </c>
    </row>
    <row r="247" spans="1:15" x14ac:dyDescent="0.3">
      <c r="A247" t="s">
        <v>1651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BC149-34B0-4E7D-867E-0E34F1A217ED}">
  <dimension ref="A1:Q146"/>
  <sheetViews>
    <sheetView workbookViewId="0">
      <selection activeCell="F140" sqref="F140:F145"/>
    </sheetView>
  </sheetViews>
  <sheetFormatPr defaultRowHeight="14.4" x14ac:dyDescent="0.3"/>
  <cols>
    <col min="4" max="4" width="32" bestFit="1" customWidth="1"/>
    <col min="6" max="6" width="14.109375" bestFit="1" customWidth="1"/>
    <col min="7" max="7" width="12.21875" style="48" bestFit="1" customWidth="1"/>
  </cols>
  <sheetData>
    <row r="1" spans="1:17" x14ac:dyDescent="0.3">
      <c r="A1" t="s">
        <v>542</v>
      </c>
      <c r="B1">
        <v>2024</v>
      </c>
    </row>
    <row r="3" spans="1:17" x14ac:dyDescent="0.3">
      <c r="A3" t="s">
        <v>543</v>
      </c>
      <c r="C3" t="s">
        <v>544</v>
      </c>
    </row>
    <row r="5" spans="1:17" x14ac:dyDescent="0.3">
      <c r="A5" t="s">
        <v>545</v>
      </c>
      <c r="B5" t="s">
        <v>673</v>
      </c>
      <c r="C5" t="s">
        <v>982</v>
      </c>
    </row>
    <row r="6" spans="1:17" x14ac:dyDescent="0.3">
      <c r="A6" t="s">
        <v>547</v>
      </c>
      <c r="B6" t="s">
        <v>548</v>
      </c>
    </row>
    <row r="7" spans="1:17" x14ac:dyDescent="0.3">
      <c r="A7" t="s">
        <v>549</v>
      </c>
      <c r="B7" t="s">
        <v>550</v>
      </c>
    </row>
    <row r="8" spans="1:17" x14ac:dyDescent="0.3">
      <c r="A8" t="s">
        <v>551</v>
      </c>
      <c r="B8" t="s">
        <v>552</v>
      </c>
    </row>
    <row r="9" spans="1:17" x14ac:dyDescent="0.3">
      <c r="A9" t="s">
        <v>553</v>
      </c>
      <c r="B9" t="s">
        <v>554</v>
      </c>
    </row>
    <row r="10" spans="1:17" x14ac:dyDescent="0.3">
      <c r="A10" t="s">
        <v>555</v>
      </c>
      <c r="B10" t="s">
        <v>556</v>
      </c>
    </row>
    <row r="11" spans="1:17" x14ac:dyDescent="0.3">
      <c r="A11" t="s">
        <v>557</v>
      </c>
      <c r="B11" t="s">
        <v>983</v>
      </c>
    </row>
    <row r="13" spans="1:17" x14ac:dyDescent="0.3">
      <c r="A13" t="s">
        <v>1013</v>
      </c>
      <c r="D13" t="s">
        <v>1014</v>
      </c>
      <c r="E13" t="s">
        <v>1484</v>
      </c>
    </row>
    <row r="15" spans="1:17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s="48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</row>
    <row r="16" spans="1:17" x14ac:dyDescent="0.3">
      <c r="A16" s="76">
        <v>45108</v>
      </c>
      <c r="B16" t="s">
        <v>1005</v>
      </c>
      <c r="C16" t="s">
        <v>1016</v>
      </c>
      <c r="D16" t="s">
        <v>1017</v>
      </c>
      <c r="E16" t="s">
        <v>586</v>
      </c>
      <c r="F16" t="s">
        <v>587</v>
      </c>
      <c r="G16" s="48">
        <v>49.77</v>
      </c>
      <c r="O16">
        <v>1573</v>
      </c>
    </row>
    <row r="17" spans="1:17" x14ac:dyDescent="0.3">
      <c r="A17" s="76">
        <v>45108</v>
      </c>
      <c r="B17" t="s">
        <v>1005</v>
      </c>
      <c r="C17" t="s">
        <v>1018</v>
      </c>
      <c r="D17" t="s">
        <v>1017</v>
      </c>
      <c r="E17" t="s">
        <v>586</v>
      </c>
      <c r="F17" t="s">
        <v>587</v>
      </c>
      <c r="G17" s="48">
        <v>8.0500000000000007</v>
      </c>
      <c r="O17">
        <v>1573</v>
      </c>
    </row>
    <row r="18" spans="1:17" x14ac:dyDescent="0.3">
      <c r="A18" s="76">
        <v>45108</v>
      </c>
      <c r="B18" t="s">
        <v>1019</v>
      </c>
      <c r="C18" t="s">
        <v>1020</v>
      </c>
      <c r="D18" t="s">
        <v>1017</v>
      </c>
      <c r="E18" t="s">
        <v>586</v>
      </c>
      <c r="F18" t="s">
        <v>1089</v>
      </c>
      <c r="G18" s="48">
        <v>1041.1500000000001</v>
      </c>
      <c r="O18">
        <v>1573</v>
      </c>
    </row>
    <row r="19" spans="1:17" x14ac:dyDescent="0.3">
      <c r="A19" s="76">
        <v>45108</v>
      </c>
      <c r="B19" t="s">
        <v>1021</v>
      </c>
      <c r="C19" t="s">
        <v>1022</v>
      </c>
      <c r="D19" t="s">
        <v>1017</v>
      </c>
      <c r="E19" t="s">
        <v>586</v>
      </c>
      <c r="F19" t="s">
        <v>1090</v>
      </c>
      <c r="G19" s="48">
        <v>118.56</v>
      </c>
      <c r="O19">
        <v>1573</v>
      </c>
    </row>
    <row r="20" spans="1:17" x14ac:dyDescent="0.3">
      <c r="A20" s="76">
        <v>45108</v>
      </c>
      <c r="B20" t="s">
        <v>1023</v>
      </c>
      <c r="C20" t="s">
        <v>1024</v>
      </c>
      <c r="D20" t="s">
        <v>1025</v>
      </c>
      <c r="E20" t="s">
        <v>586</v>
      </c>
      <c r="F20" t="s">
        <v>587</v>
      </c>
      <c r="G20" s="48">
        <v>853193.43</v>
      </c>
      <c r="O20">
        <v>1573</v>
      </c>
    </row>
    <row r="21" spans="1:17" x14ac:dyDescent="0.3">
      <c r="A21" s="76">
        <v>45170</v>
      </c>
      <c r="B21" t="s">
        <v>1091</v>
      </c>
      <c r="C21" t="s">
        <v>1092</v>
      </c>
      <c r="D21" t="s">
        <v>1093</v>
      </c>
      <c r="E21" t="s">
        <v>586</v>
      </c>
      <c r="F21" t="s">
        <v>587</v>
      </c>
      <c r="G21" s="48">
        <v>1139.8800000000001</v>
      </c>
      <c r="O21">
        <v>1628</v>
      </c>
    </row>
    <row r="22" spans="1:17" x14ac:dyDescent="0.3">
      <c r="A22" s="76">
        <v>45170</v>
      </c>
      <c r="B22" t="s">
        <v>1091</v>
      </c>
      <c r="C22" t="s">
        <v>1092</v>
      </c>
      <c r="D22" t="s">
        <v>1093</v>
      </c>
      <c r="E22" t="s">
        <v>586</v>
      </c>
      <c r="F22" t="s">
        <v>587</v>
      </c>
      <c r="G22" s="48">
        <v>170.98</v>
      </c>
      <c r="O22">
        <v>1628</v>
      </c>
    </row>
    <row r="23" spans="1:17" x14ac:dyDescent="0.3">
      <c r="A23" s="76">
        <v>45170</v>
      </c>
      <c r="B23" t="s">
        <v>1091</v>
      </c>
      <c r="C23" t="s">
        <v>1094</v>
      </c>
      <c r="D23" t="s">
        <v>1095</v>
      </c>
      <c r="E23" t="s">
        <v>586</v>
      </c>
      <c r="F23" t="s">
        <v>1096</v>
      </c>
      <c r="G23" s="48">
        <v>1310.86</v>
      </c>
      <c r="O23">
        <v>1628</v>
      </c>
    </row>
    <row r="24" spans="1:17" x14ac:dyDescent="0.3">
      <c r="A24" s="76">
        <v>45170</v>
      </c>
      <c r="B24" t="s">
        <v>1097</v>
      </c>
      <c r="C24" t="s">
        <v>1098</v>
      </c>
      <c r="D24" t="s">
        <v>1017</v>
      </c>
      <c r="E24" t="s">
        <v>586</v>
      </c>
      <c r="F24" t="s">
        <v>587</v>
      </c>
      <c r="G24" s="48">
        <v>1322044.69</v>
      </c>
      <c r="O24">
        <v>1638</v>
      </c>
    </row>
    <row r="25" spans="1:17" x14ac:dyDescent="0.3">
      <c r="A25" s="76">
        <v>45170</v>
      </c>
      <c r="B25" t="s">
        <v>1099</v>
      </c>
      <c r="C25" t="s">
        <v>1100</v>
      </c>
      <c r="D25" t="s">
        <v>1017</v>
      </c>
      <c r="E25" t="s">
        <v>586</v>
      </c>
      <c r="F25" t="s">
        <v>587</v>
      </c>
      <c r="G25" s="48">
        <v>16.239999999999998</v>
      </c>
      <c r="O25">
        <v>1630</v>
      </c>
    </row>
    <row r="26" spans="1:17" x14ac:dyDescent="0.3">
      <c r="A26" s="76">
        <v>45170</v>
      </c>
      <c r="B26" t="s">
        <v>1101</v>
      </c>
      <c r="C26" t="s">
        <v>1102</v>
      </c>
      <c r="D26" t="s">
        <v>1103</v>
      </c>
      <c r="E26" t="s">
        <v>586</v>
      </c>
      <c r="F26" t="s">
        <v>587</v>
      </c>
      <c r="G26" s="48">
        <v>-1139.8800000000001</v>
      </c>
      <c r="O26">
        <v>1630</v>
      </c>
      <c r="Q26">
        <v>15</v>
      </c>
    </row>
    <row r="27" spans="1:17" x14ac:dyDescent="0.3">
      <c r="A27" s="76">
        <v>45170</v>
      </c>
      <c r="B27" t="s">
        <v>1101</v>
      </c>
      <c r="C27" t="s">
        <v>1102</v>
      </c>
      <c r="D27" t="s">
        <v>1103</v>
      </c>
      <c r="E27" t="s">
        <v>586</v>
      </c>
      <c r="F27" t="s">
        <v>587</v>
      </c>
      <c r="G27" s="48">
        <v>-170.98</v>
      </c>
      <c r="O27">
        <v>1630</v>
      </c>
      <c r="Q27">
        <v>15</v>
      </c>
    </row>
    <row r="28" spans="1:17" x14ac:dyDescent="0.3">
      <c r="A28" s="76">
        <v>45200</v>
      </c>
      <c r="B28" t="s">
        <v>1126</v>
      </c>
      <c r="C28" t="s">
        <v>1127</v>
      </c>
      <c r="D28" t="s">
        <v>1128</v>
      </c>
      <c r="E28" t="s">
        <v>586</v>
      </c>
      <c r="F28" t="s">
        <v>587</v>
      </c>
      <c r="G28" s="48">
        <v>1322044.69</v>
      </c>
      <c r="O28">
        <v>1643</v>
      </c>
    </row>
    <row r="29" spans="1:17" x14ac:dyDescent="0.3">
      <c r="A29" s="76">
        <v>45200</v>
      </c>
      <c r="B29" t="s">
        <v>1129</v>
      </c>
      <c r="C29" t="s">
        <v>1130</v>
      </c>
      <c r="D29" t="s">
        <v>1131</v>
      </c>
      <c r="E29" t="s">
        <v>586</v>
      </c>
      <c r="F29" t="s">
        <v>587</v>
      </c>
      <c r="G29" s="48">
        <v>-1322044.69</v>
      </c>
      <c r="O29">
        <v>1641</v>
      </c>
    </row>
    <row r="30" spans="1:17" x14ac:dyDescent="0.3">
      <c r="A30" s="76">
        <v>45200</v>
      </c>
      <c r="B30" t="s">
        <v>1133</v>
      </c>
      <c r="C30" t="s">
        <v>1134</v>
      </c>
      <c r="D30" t="s">
        <v>1135</v>
      </c>
      <c r="E30" t="s">
        <v>586</v>
      </c>
      <c r="F30" t="s">
        <v>587</v>
      </c>
      <c r="G30" s="48">
        <v>241.71</v>
      </c>
      <c r="O30">
        <v>1648</v>
      </c>
    </row>
    <row r="31" spans="1:17" x14ac:dyDescent="0.3">
      <c r="A31" s="76">
        <v>45231</v>
      </c>
      <c r="B31" t="s">
        <v>1150</v>
      </c>
      <c r="C31" t="s">
        <v>1144</v>
      </c>
      <c r="D31" t="s">
        <v>1128</v>
      </c>
      <c r="E31" t="s">
        <v>586</v>
      </c>
      <c r="F31" t="s">
        <v>587</v>
      </c>
      <c r="G31" s="48">
        <v>1693603.41</v>
      </c>
      <c r="O31">
        <v>1666</v>
      </c>
    </row>
    <row r="32" spans="1:17" x14ac:dyDescent="0.3">
      <c r="A32" s="76">
        <v>45231</v>
      </c>
      <c r="B32" t="s">
        <v>1151</v>
      </c>
      <c r="C32" t="s">
        <v>1145</v>
      </c>
      <c r="D32" t="s">
        <v>1128</v>
      </c>
      <c r="E32" t="s">
        <v>586</v>
      </c>
      <c r="F32" t="s">
        <v>587</v>
      </c>
      <c r="G32" s="48">
        <v>1315917.79</v>
      </c>
      <c r="O32">
        <v>1666</v>
      </c>
    </row>
    <row r="33" spans="1:15" x14ac:dyDescent="0.3">
      <c r="A33" s="76">
        <v>45231</v>
      </c>
      <c r="B33" t="s">
        <v>1152</v>
      </c>
      <c r="C33" t="s">
        <v>1146</v>
      </c>
      <c r="D33" t="s">
        <v>1017</v>
      </c>
      <c r="E33" t="s">
        <v>586</v>
      </c>
      <c r="F33" t="s">
        <v>587</v>
      </c>
      <c r="G33" s="48">
        <v>116.16</v>
      </c>
      <c r="O33">
        <v>1681</v>
      </c>
    </row>
    <row r="34" spans="1:15" x14ac:dyDescent="0.3">
      <c r="A34" s="76">
        <v>45231</v>
      </c>
      <c r="B34" t="s">
        <v>1152</v>
      </c>
      <c r="C34" t="s">
        <v>1147</v>
      </c>
      <c r="D34" t="s">
        <v>1017</v>
      </c>
      <c r="E34" t="s">
        <v>586</v>
      </c>
      <c r="F34" t="s">
        <v>587</v>
      </c>
      <c r="G34" s="48">
        <v>23.44</v>
      </c>
      <c r="O34">
        <v>1681</v>
      </c>
    </row>
    <row r="35" spans="1:15" x14ac:dyDescent="0.3">
      <c r="A35" s="76">
        <v>45261</v>
      </c>
      <c r="B35" t="s">
        <v>1152</v>
      </c>
      <c r="C35" t="s">
        <v>1153</v>
      </c>
      <c r="D35" t="s">
        <v>1017</v>
      </c>
      <c r="E35" t="s">
        <v>586</v>
      </c>
      <c r="F35" t="s">
        <v>1154</v>
      </c>
      <c r="G35" s="48">
        <v>1010.48</v>
      </c>
      <c r="O35">
        <v>1706</v>
      </c>
    </row>
    <row r="36" spans="1:15" x14ac:dyDescent="0.3">
      <c r="A36" s="76">
        <v>45261</v>
      </c>
      <c r="B36" t="s">
        <v>1155</v>
      </c>
      <c r="C36" t="s">
        <v>1156</v>
      </c>
      <c r="D36" t="s">
        <v>1017</v>
      </c>
      <c r="E36" t="s">
        <v>586</v>
      </c>
      <c r="F36" t="s">
        <v>1157</v>
      </c>
      <c r="G36" s="48">
        <v>736.82</v>
      </c>
      <c r="O36">
        <v>1706</v>
      </c>
    </row>
    <row r="37" spans="1:15" x14ac:dyDescent="0.3">
      <c r="A37" s="76">
        <v>45261</v>
      </c>
      <c r="B37" t="s">
        <v>1158</v>
      </c>
      <c r="C37" t="s">
        <v>1159</v>
      </c>
      <c r="D37" t="s">
        <v>1017</v>
      </c>
      <c r="E37" t="s">
        <v>586</v>
      </c>
      <c r="F37" t="s">
        <v>587</v>
      </c>
      <c r="G37" s="48">
        <v>127.59</v>
      </c>
      <c r="O37">
        <v>1707</v>
      </c>
    </row>
    <row r="38" spans="1:15" x14ac:dyDescent="0.3">
      <c r="A38" s="76">
        <v>45261</v>
      </c>
      <c r="B38" t="s">
        <v>1160</v>
      </c>
      <c r="C38" t="s">
        <v>1161</v>
      </c>
      <c r="D38" t="s">
        <v>1017</v>
      </c>
      <c r="E38" t="s">
        <v>586</v>
      </c>
      <c r="F38" t="s">
        <v>587</v>
      </c>
      <c r="G38" s="48">
        <v>101.73</v>
      </c>
      <c r="O38">
        <v>1707</v>
      </c>
    </row>
    <row r="39" spans="1:15" x14ac:dyDescent="0.3">
      <c r="A39" s="76">
        <v>45261</v>
      </c>
      <c r="B39" t="s">
        <v>1162</v>
      </c>
      <c r="C39" t="s">
        <v>1163</v>
      </c>
      <c r="D39" t="s">
        <v>1128</v>
      </c>
      <c r="E39" t="s">
        <v>586</v>
      </c>
      <c r="F39" t="s">
        <v>587</v>
      </c>
      <c r="G39" s="48">
        <v>2111583.64</v>
      </c>
      <c r="O39">
        <v>1706</v>
      </c>
    </row>
    <row r="40" spans="1:15" x14ac:dyDescent="0.3">
      <c r="A40" s="76">
        <v>45261</v>
      </c>
      <c r="B40" t="s">
        <v>1164</v>
      </c>
      <c r="C40" t="s">
        <v>1165</v>
      </c>
      <c r="D40" t="s">
        <v>1017</v>
      </c>
      <c r="E40" t="s">
        <v>586</v>
      </c>
      <c r="F40" t="s">
        <v>1166</v>
      </c>
      <c r="G40" s="48">
        <v>882.95</v>
      </c>
      <c r="O40">
        <v>1707</v>
      </c>
    </row>
    <row r="41" spans="1:15" x14ac:dyDescent="0.3">
      <c r="A41" s="76">
        <v>45261</v>
      </c>
      <c r="B41" t="s">
        <v>1167</v>
      </c>
      <c r="C41" t="s">
        <v>1168</v>
      </c>
      <c r="D41" t="s">
        <v>1017</v>
      </c>
      <c r="E41" t="s">
        <v>586</v>
      </c>
      <c r="F41" t="s">
        <v>1169</v>
      </c>
      <c r="G41" s="48">
        <v>909.01</v>
      </c>
      <c r="O41">
        <v>1707</v>
      </c>
    </row>
    <row r="42" spans="1:15" x14ac:dyDescent="0.3">
      <c r="A42" s="76">
        <v>45292</v>
      </c>
      <c r="B42" t="s">
        <v>1172</v>
      </c>
      <c r="C42" t="s">
        <v>1173</v>
      </c>
      <c r="D42" t="s">
        <v>1017</v>
      </c>
      <c r="E42" t="s">
        <v>586</v>
      </c>
      <c r="F42" t="s">
        <v>1174</v>
      </c>
      <c r="G42" s="48">
        <v>296.08999999999997</v>
      </c>
      <c r="O42">
        <v>1738</v>
      </c>
    </row>
    <row r="43" spans="1:15" x14ac:dyDescent="0.3">
      <c r="A43" s="76">
        <v>45292</v>
      </c>
      <c r="B43" t="s">
        <v>1172</v>
      </c>
      <c r="C43" t="s">
        <v>1175</v>
      </c>
      <c r="D43" t="s">
        <v>1017</v>
      </c>
      <c r="E43" t="s">
        <v>586</v>
      </c>
      <c r="F43" t="s">
        <v>1176</v>
      </c>
      <c r="G43" s="48">
        <v>252.18</v>
      </c>
      <c r="O43">
        <v>1738</v>
      </c>
    </row>
    <row r="44" spans="1:15" x14ac:dyDescent="0.3">
      <c r="A44" s="76">
        <v>45323</v>
      </c>
      <c r="B44" t="s">
        <v>1180</v>
      </c>
      <c r="C44" t="s">
        <v>1181</v>
      </c>
      <c r="D44" t="s">
        <v>1182</v>
      </c>
      <c r="E44" t="s">
        <v>586</v>
      </c>
      <c r="F44" t="s">
        <v>1183</v>
      </c>
      <c r="G44" s="48">
        <v>754.26</v>
      </c>
      <c r="O44">
        <v>1747</v>
      </c>
    </row>
    <row r="45" spans="1:15" x14ac:dyDescent="0.3">
      <c r="A45" s="76">
        <v>45323</v>
      </c>
      <c r="B45" t="s">
        <v>1184</v>
      </c>
      <c r="C45" t="s">
        <v>1185</v>
      </c>
      <c r="D45" t="s">
        <v>1017</v>
      </c>
      <c r="E45" t="s">
        <v>586</v>
      </c>
      <c r="F45" t="s">
        <v>587</v>
      </c>
      <c r="G45" s="48">
        <v>1480.41</v>
      </c>
      <c r="O45">
        <v>1744</v>
      </c>
    </row>
    <row r="46" spans="1:15" x14ac:dyDescent="0.3">
      <c r="A46" s="76">
        <v>45323</v>
      </c>
      <c r="B46" t="s">
        <v>1186</v>
      </c>
      <c r="C46" t="s">
        <v>1187</v>
      </c>
      <c r="D46" t="s">
        <v>1017</v>
      </c>
      <c r="E46" t="s">
        <v>586</v>
      </c>
      <c r="F46" t="s">
        <v>587</v>
      </c>
      <c r="G46" s="48">
        <v>42.46</v>
      </c>
      <c r="O46">
        <v>1744</v>
      </c>
    </row>
    <row r="47" spans="1:15" x14ac:dyDescent="0.3">
      <c r="A47" s="76">
        <v>45323</v>
      </c>
      <c r="B47" t="s">
        <v>1186</v>
      </c>
      <c r="C47" t="s">
        <v>1188</v>
      </c>
      <c r="D47" t="s">
        <v>1017</v>
      </c>
      <c r="E47" t="s">
        <v>586</v>
      </c>
      <c r="F47" t="s">
        <v>587</v>
      </c>
      <c r="G47" s="48">
        <v>25.19</v>
      </c>
      <c r="O47">
        <v>1744</v>
      </c>
    </row>
    <row r="48" spans="1:15" x14ac:dyDescent="0.3">
      <c r="A48" s="76">
        <v>45323</v>
      </c>
      <c r="B48" t="s">
        <v>1189</v>
      </c>
      <c r="C48" t="s">
        <v>1190</v>
      </c>
      <c r="D48" t="s">
        <v>1017</v>
      </c>
      <c r="E48" t="s">
        <v>586</v>
      </c>
      <c r="F48" t="s">
        <v>587</v>
      </c>
      <c r="G48" s="48">
        <v>205.86</v>
      </c>
      <c r="O48">
        <v>1744</v>
      </c>
    </row>
    <row r="49" spans="1:15" x14ac:dyDescent="0.3">
      <c r="A49" s="76">
        <v>45323</v>
      </c>
      <c r="B49" t="s">
        <v>1191</v>
      </c>
      <c r="C49" t="s">
        <v>1192</v>
      </c>
      <c r="D49" t="s">
        <v>1017</v>
      </c>
      <c r="E49" t="s">
        <v>586</v>
      </c>
      <c r="F49" t="s">
        <v>587</v>
      </c>
      <c r="G49" s="48">
        <v>43.58</v>
      </c>
      <c r="O49">
        <v>1744</v>
      </c>
    </row>
    <row r="50" spans="1:15" x14ac:dyDescent="0.3">
      <c r="A50" s="76">
        <v>45323</v>
      </c>
      <c r="B50" t="s">
        <v>1191</v>
      </c>
      <c r="C50" t="s">
        <v>1193</v>
      </c>
      <c r="D50" t="s">
        <v>1017</v>
      </c>
      <c r="E50" t="s">
        <v>586</v>
      </c>
      <c r="F50" t="s">
        <v>587</v>
      </c>
      <c r="G50" s="48">
        <v>166.07</v>
      </c>
      <c r="O50">
        <v>1744</v>
      </c>
    </row>
    <row r="51" spans="1:15" x14ac:dyDescent="0.3">
      <c r="A51" s="76">
        <v>45323</v>
      </c>
      <c r="B51" t="s">
        <v>1194</v>
      </c>
      <c r="C51" t="s">
        <v>1195</v>
      </c>
      <c r="D51" t="s">
        <v>1017</v>
      </c>
      <c r="E51" t="s">
        <v>586</v>
      </c>
      <c r="F51" t="s">
        <v>1196</v>
      </c>
      <c r="G51" s="48">
        <v>49.79</v>
      </c>
      <c r="O51">
        <v>1744</v>
      </c>
    </row>
    <row r="52" spans="1:15" x14ac:dyDescent="0.3">
      <c r="A52" s="76">
        <v>45323</v>
      </c>
      <c r="B52" t="s">
        <v>1197</v>
      </c>
      <c r="C52" t="s">
        <v>1198</v>
      </c>
      <c r="D52" t="s">
        <v>1017</v>
      </c>
      <c r="E52" t="s">
        <v>586</v>
      </c>
      <c r="F52" t="s">
        <v>1199</v>
      </c>
      <c r="G52" s="48">
        <v>96.39</v>
      </c>
      <c r="O52">
        <v>1744</v>
      </c>
    </row>
    <row r="53" spans="1:15" x14ac:dyDescent="0.3">
      <c r="A53" s="76">
        <v>45323</v>
      </c>
      <c r="B53" t="s">
        <v>1197</v>
      </c>
      <c r="C53" t="s">
        <v>1200</v>
      </c>
      <c r="D53" t="s">
        <v>1017</v>
      </c>
      <c r="E53" t="s">
        <v>586</v>
      </c>
      <c r="F53" t="s">
        <v>1201</v>
      </c>
      <c r="G53" s="48">
        <v>83.19</v>
      </c>
      <c r="O53">
        <v>1744</v>
      </c>
    </row>
    <row r="54" spans="1:15" x14ac:dyDescent="0.3">
      <c r="A54" s="76">
        <v>45323</v>
      </c>
      <c r="B54" t="s">
        <v>1197</v>
      </c>
      <c r="C54" t="s">
        <v>1202</v>
      </c>
      <c r="D54" t="s">
        <v>1017</v>
      </c>
      <c r="E54" t="s">
        <v>586</v>
      </c>
      <c r="F54" t="s">
        <v>1203</v>
      </c>
      <c r="G54" s="48">
        <v>126.78</v>
      </c>
      <c r="O54">
        <v>1744</v>
      </c>
    </row>
    <row r="55" spans="1:15" x14ac:dyDescent="0.3">
      <c r="A55" s="76">
        <v>45323</v>
      </c>
      <c r="B55" t="s">
        <v>1197</v>
      </c>
      <c r="C55" t="s">
        <v>1204</v>
      </c>
      <c r="D55" t="s">
        <v>1017</v>
      </c>
      <c r="E55" t="s">
        <v>586</v>
      </c>
      <c r="F55" t="s">
        <v>1205</v>
      </c>
      <c r="G55" s="48">
        <v>134.07</v>
      </c>
      <c r="O55">
        <v>1744</v>
      </c>
    </row>
    <row r="56" spans="1:15" x14ac:dyDescent="0.3">
      <c r="A56" s="76">
        <v>45323</v>
      </c>
      <c r="B56" t="s">
        <v>1197</v>
      </c>
      <c r="C56" t="s">
        <v>1206</v>
      </c>
      <c r="D56" t="s">
        <v>1017</v>
      </c>
      <c r="E56" t="s">
        <v>586</v>
      </c>
      <c r="F56" t="s">
        <v>1207</v>
      </c>
      <c r="G56" s="48">
        <v>184.62</v>
      </c>
      <c r="O56">
        <v>1744</v>
      </c>
    </row>
    <row r="57" spans="1:15" x14ac:dyDescent="0.3">
      <c r="A57" s="76">
        <v>45323</v>
      </c>
      <c r="B57" t="s">
        <v>1197</v>
      </c>
      <c r="C57" t="s">
        <v>1208</v>
      </c>
      <c r="D57" t="s">
        <v>1017</v>
      </c>
      <c r="E57" t="s">
        <v>586</v>
      </c>
      <c r="F57" t="s">
        <v>1209</v>
      </c>
      <c r="G57" s="48">
        <v>71.849999999999994</v>
      </c>
      <c r="O57">
        <v>1744</v>
      </c>
    </row>
    <row r="58" spans="1:15" x14ac:dyDescent="0.3">
      <c r="A58" s="76">
        <v>45323</v>
      </c>
      <c r="B58" t="s">
        <v>1210</v>
      </c>
      <c r="C58" t="s">
        <v>1211</v>
      </c>
      <c r="D58" t="s">
        <v>1017</v>
      </c>
      <c r="E58" t="s">
        <v>586</v>
      </c>
      <c r="F58" t="s">
        <v>1212</v>
      </c>
      <c r="G58" s="48">
        <v>96.27</v>
      </c>
      <c r="O58">
        <v>1744</v>
      </c>
    </row>
    <row r="59" spans="1:15" x14ac:dyDescent="0.3">
      <c r="A59" s="76">
        <v>45323</v>
      </c>
      <c r="B59" t="s">
        <v>1210</v>
      </c>
      <c r="C59" t="s">
        <v>1213</v>
      </c>
      <c r="D59" t="s">
        <v>1017</v>
      </c>
      <c r="E59" t="s">
        <v>586</v>
      </c>
      <c r="F59" t="s">
        <v>1214</v>
      </c>
      <c r="G59" s="48">
        <v>100.49</v>
      </c>
      <c r="O59">
        <v>1744</v>
      </c>
    </row>
    <row r="60" spans="1:15" x14ac:dyDescent="0.3">
      <c r="A60" s="76">
        <v>45323</v>
      </c>
      <c r="B60" t="s">
        <v>1210</v>
      </c>
      <c r="C60" t="s">
        <v>1215</v>
      </c>
      <c r="D60" t="s">
        <v>1017</v>
      </c>
      <c r="E60" t="s">
        <v>586</v>
      </c>
      <c r="F60" t="s">
        <v>1216</v>
      </c>
      <c r="G60" s="48">
        <v>137.49</v>
      </c>
      <c r="O60">
        <v>1744</v>
      </c>
    </row>
    <row r="61" spans="1:15" x14ac:dyDescent="0.3">
      <c r="A61" s="76">
        <v>45323</v>
      </c>
      <c r="B61" t="s">
        <v>1210</v>
      </c>
      <c r="C61" t="s">
        <v>1217</v>
      </c>
      <c r="D61" t="s">
        <v>1017</v>
      </c>
      <c r="E61" t="s">
        <v>586</v>
      </c>
      <c r="F61" t="s">
        <v>1218</v>
      </c>
      <c r="G61" s="48">
        <v>38.9</v>
      </c>
      <c r="O61">
        <v>1744</v>
      </c>
    </row>
    <row r="62" spans="1:15" x14ac:dyDescent="0.3">
      <c r="A62" s="76">
        <v>45323</v>
      </c>
      <c r="B62" t="s">
        <v>1210</v>
      </c>
      <c r="C62" t="s">
        <v>1219</v>
      </c>
      <c r="D62" t="s">
        <v>1017</v>
      </c>
      <c r="E62" t="s">
        <v>586</v>
      </c>
      <c r="F62" t="s">
        <v>1220</v>
      </c>
      <c r="G62" s="48">
        <v>18.45</v>
      </c>
      <c r="O62">
        <v>1744</v>
      </c>
    </row>
    <row r="63" spans="1:15" x14ac:dyDescent="0.3">
      <c r="A63" s="76">
        <v>45323</v>
      </c>
      <c r="B63" t="s">
        <v>1221</v>
      </c>
      <c r="C63" t="s">
        <v>1222</v>
      </c>
      <c r="D63" t="s">
        <v>1017</v>
      </c>
      <c r="E63" t="s">
        <v>586</v>
      </c>
      <c r="F63" t="s">
        <v>1223</v>
      </c>
      <c r="G63" s="48">
        <v>193.13</v>
      </c>
      <c r="O63">
        <v>1744</v>
      </c>
    </row>
    <row r="64" spans="1:15" x14ac:dyDescent="0.3">
      <c r="A64" s="76">
        <v>45323</v>
      </c>
      <c r="B64" t="s">
        <v>1221</v>
      </c>
      <c r="C64" t="s">
        <v>1224</v>
      </c>
      <c r="D64" t="s">
        <v>1017</v>
      </c>
      <c r="E64" t="s">
        <v>586</v>
      </c>
      <c r="F64" t="s">
        <v>1225</v>
      </c>
      <c r="G64" s="48">
        <v>227.92</v>
      </c>
      <c r="O64">
        <v>1744</v>
      </c>
    </row>
    <row r="65" spans="1:15" x14ac:dyDescent="0.3">
      <c r="A65" s="76">
        <v>45323</v>
      </c>
      <c r="B65" t="s">
        <v>1226</v>
      </c>
      <c r="C65" t="s">
        <v>1227</v>
      </c>
      <c r="D65" t="s">
        <v>1017</v>
      </c>
      <c r="E65" t="s">
        <v>586</v>
      </c>
      <c r="F65" t="s">
        <v>1228</v>
      </c>
      <c r="G65" s="48">
        <v>57.3</v>
      </c>
      <c r="O65">
        <v>1744</v>
      </c>
    </row>
    <row r="66" spans="1:15" x14ac:dyDescent="0.3">
      <c r="A66" s="76">
        <v>45323</v>
      </c>
      <c r="B66" t="s">
        <v>1229</v>
      </c>
      <c r="C66" t="s">
        <v>1230</v>
      </c>
      <c r="D66" t="s">
        <v>1128</v>
      </c>
      <c r="E66" t="s">
        <v>586</v>
      </c>
      <c r="F66" t="s">
        <v>587</v>
      </c>
      <c r="G66" s="48">
        <v>1079995.69</v>
      </c>
      <c r="O66">
        <v>1751</v>
      </c>
    </row>
    <row r="67" spans="1:15" x14ac:dyDescent="0.3">
      <c r="A67" s="76">
        <v>45323</v>
      </c>
      <c r="B67" t="s">
        <v>1231</v>
      </c>
      <c r="C67" t="s">
        <v>1232</v>
      </c>
      <c r="D67" t="s">
        <v>1017</v>
      </c>
      <c r="E67" t="s">
        <v>586</v>
      </c>
      <c r="F67" t="s">
        <v>1233</v>
      </c>
      <c r="G67" s="48">
        <v>307.58</v>
      </c>
      <c r="O67">
        <v>1747</v>
      </c>
    </row>
    <row r="68" spans="1:15" x14ac:dyDescent="0.3">
      <c r="A68" s="76">
        <v>45323</v>
      </c>
      <c r="B68" t="s">
        <v>1231</v>
      </c>
      <c r="C68" t="s">
        <v>1234</v>
      </c>
      <c r="D68" t="s">
        <v>1017</v>
      </c>
      <c r="E68" t="s">
        <v>586</v>
      </c>
      <c r="F68" t="s">
        <v>1235</v>
      </c>
      <c r="G68" s="48">
        <v>179.24</v>
      </c>
      <c r="O68">
        <v>1747</v>
      </c>
    </row>
    <row r="69" spans="1:15" x14ac:dyDescent="0.3">
      <c r="A69" s="76">
        <v>45323</v>
      </c>
      <c r="B69" t="s">
        <v>1231</v>
      </c>
      <c r="C69" t="s">
        <v>1236</v>
      </c>
      <c r="D69" t="s">
        <v>1017</v>
      </c>
      <c r="E69" t="s">
        <v>586</v>
      </c>
      <c r="F69" t="s">
        <v>1237</v>
      </c>
      <c r="G69" s="48">
        <v>149.53</v>
      </c>
      <c r="O69">
        <v>1747</v>
      </c>
    </row>
    <row r="70" spans="1:15" x14ac:dyDescent="0.3">
      <c r="A70" s="76">
        <v>45323</v>
      </c>
      <c r="B70" t="s">
        <v>1231</v>
      </c>
      <c r="C70" t="s">
        <v>1238</v>
      </c>
      <c r="D70" t="s">
        <v>1017</v>
      </c>
      <c r="E70" t="s">
        <v>586</v>
      </c>
      <c r="F70" t="s">
        <v>1239</v>
      </c>
      <c r="G70" s="48">
        <v>180.28</v>
      </c>
      <c r="O70">
        <v>1747</v>
      </c>
    </row>
    <row r="71" spans="1:15" x14ac:dyDescent="0.3">
      <c r="A71" s="76">
        <v>45323</v>
      </c>
      <c r="B71" t="s">
        <v>1231</v>
      </c>
      <c r="C71" t="s">
        <v>1240</v>
      </c>
      <c r="D71" t="s">
        <v>1017</v>
      </c>
      <c r="E71" t="s">
        <v>586</v>
      </c>
      <c r="F71" t="s">
        <v>1241</v>
      </c>
      <c r="G71" s="48">
        <v>132.66</v>
      </c>
      <c r="O71">
        <v>1747</v>
      </c>
    </row>
    <row r="72" spans="1:15" x14ac:dyDescent="0.3">
      <c r="A72" s="76">
        <v>45323</v>
      </c>
      <c r="B72" t="s">
        <v>1231</v>
      </c>
      <c r="C72" t="s">
        <v>1242</v>
      </c>
      <c r="D72" t="s">
        <v>1017</v>
      </c>
      <c r="E72" t="s">
        <v>586</v>
      </c>
      <c r="F72" t="s">
        <v>1243</v>
      </c>
      <c r="G72" s="48">
        <v>300.64</v>
      </c>
      <c r="O72">
        <v>1747</v>
      </c>
    </row>
    <row r="73" spans="1:15" x14ac:dyDescent="0.3">
      <c r="A73" s="76">
        <v>45323</v>
      </c>
      <c r="B73" t="s">
        <v>1231</v>
      </c>
      <c r="C73" t="s">
        <v>1244</v>
      </c>
      <c r="D73" t="s">
        <v>1017</v>
      </c>
      <c r="E73" t="s">
        <v>586</v>
      </c>
      <c r="F73" t="s">
        <v>1245</v>
      </c>
      <c r="G73" s="48">
        <v>32.4</v>
      </c>
      <c r="O73">
        <v>1747</v>
      </c>
    </row>
    <row r="74" spans="1:15" x14ac:dyDescent="0.3">
      <c r="A74" s="76">
        <v>45323</v>
      </c>
      <c r="B74" t="s">
        <v>1231</v>
      </c>
      <c r="C74" t="s">
        <v>1246</v>
      </c>
      <c r="D74" t="s">
        <v>1017</v>
      </c>
      <c r="E74" t="s">
        <v>586</v>
      </c>
      <c r="F74" t="s">
        <v>1247</v>
      </c>
      <c r="G74" s="48">
        <v>217.76</v>
      </c>
      <c r="O74">
        <v>1747</v>
      </c>
    </row>
    <row r="75" spans="1:15" x14ac:dyDescent="0.3">
      <c r="A75" s="76">
        <v>45323</v>
      </c>
      <c r="B75" t="s">
        <v>1231</v>
      </c>
      <c r="C75" t="s">
        <v>1248</v>
      </c>
      <c r="D75" t="s">
        <v>1017</v>
      </c>
      <c r="E75" t="s">
        <v>586</v>
      </c>
      <c r="F75" t="s">
        <v>1249</v>
      </c>
      <c r="G75" s="48">
        <v>169.27</v>
      </c>
      <c r="O75">
        <v>1747</v>
      </c>
    </row>
    <row r="76" spans="1:15" x14ac:dyDescent="0.3">
      <c r="A76" s="76">
        <v>45323</v>
      </c>
      <c r="B76" t="s">
        <v>1231</v>
      </c>
      <c r="C76" t="s">
        <v>1250</v>
      </c>
      <c r="D76" t="s">
        <v>1017</v>
      </c>
      <c r="E76" t="s">
        <v>586</v>
      </c>
      <c r="F76" t="s">
        <v>1251</v>
      </c>
      <c r="G76" s="48">
        <v>280.68</v>
      </c>
      <c r="O76">
        <v>1747</v>
      </c>
    </row>
    <row r="77" spans="1:15" x14ac:dyDescent="0.3">
      <c r="A77" s="76">
        <v>45323</v>
      </c>
      <c r="B77" t="s">
        <v>1231</v>
      </c>
      <c r="C77" t="s">
        <v>1252</v>
      </c>
      <c r="D77" t="s">
        <v>1017</v>
      </c>
      <c r="E77" t="s">
        <v>586</v>
      </c>
      <c r="F77" t="s">
        <v>1253</v>
      </c>
      <c r="G77" s="48">
        <v>216.1</v>
      </c>
      <c r="O77">
        <v>1747</v>
      </c>
    </row>
    <row r="78" spans="1:15" x14ac:dyDescent="0.3">
      <c r="A78" s="76">
        <v>45323</v>
      </c>
      <c r="B78" t="s">
        <v>1254</v>
      </c>
      <c r="C78" t="s">
        <v>1255</v>
      </c>
      <c r="D78" t="s">
        <v>1017</v>
      </c>
      <c r="E78" t="s">
        <v>586</v>
      </c>
      <c r="F78" t="s">
        <v>587</v>
      </c>
      <c r="G78" s="48">
        <v>3684.86</v>
      </c>
      <c r="O78">
        <v>1751</v>
      </c>
    </row>
    <row r="79" spans="1:15" x14ac:dyDescent="0.3">
      <c r="A79" s="76">
        <v>45323</v>
      </c>
      <c r="B79" t="s">
        <v>1256</v>
      </c>
      <c r="C79" t="s">
        <v>1257</v>
      </c>
      <c r="D79" t="s">
        <v>1017</v>
      </c>
      <c r="E79" t="s">
        <v>586</v>
      </c>
      <c r="F79" t="s">
        <v>587</v>
      </c>
      <c r="G79" s="48">
        <v>124.7</v>
      </c>
      <c r="O79">
        <v>1751</v>
      </c>
    </row>
    <row r="80" spans="1:15" x14ac:dyDescent="0.3">
      <c r="A80" s="76">
        <v>45323</v>
      </c>
      <c r="B80" t="s">
        <v>1256</v>
      </c>
      <c r="C80" t="s">
        <v>1258</v>
      </c>
      <c r="D80" t="s">
        <v>1017</v>
      </c>
      <c r="E80" t="s">
        <v>586</v>
      </c>
      <c r="F80" t="s">
        <v>587</v>
      </c>
      <c r="G80" s="48">
        <v>163.83000000000001</v>
      </c>
      <c r="O80">
        <v>1751</v>
      </c>
    </row>
    <row r="81" spans="1:15" x14ac:dyDescent="0.3">
      <c r="A81" s="76">
        <v>45323</v>
      </c>
      <c r="B81" t="s">
        <v>1256</v>
      </c>
      <c r="C81" t="s">
        <v>1259</v>
      </c>
      <c r="D81" t="s">
        <v>1017</v>
      </c>
      <c r="E81" t="s">
        <v>586</v>
      </c>
      <c r="F81" t="s">
        <v>587</v>
      </c>
      <c r="G81" s="48">
        <v>109.48</v>
      </c>
      <c r="O81">
        <v>1751</v>
      </c>
    </row>
    <row r="82" spans="1:15" x14ac:dyDescent="0.3">
      <c r="A82" s="76">
        <v>45323</v>
      </c>
      <c r="B82" t="s">
        <v>1260</v>
      </c>
      <c r="C82" t="s">
        <v>1261</v>
      </c>
      <c r="D82" t="s">
        <v>1017</v>
      </c>
      <c r="E82" t="s">
        <v>586</v>
      </c>
      <c r="F82" t="s">
        <v>587</v>
      </c>
      <c r="G82" s="48">
        <v>122.36</v>
      </c>
      <c r="O82">
        <v>1751</v>
      </c>
    </row>
    <row r="83" spans="1:15" x14ac:dyDescent="0.3">
      <c r="A83" s="76">
        <v>45323</v>
      </c>
      <c r="B83" t="s">
        <v>1260</v>
      </c>
      <c r="C83" t="s">
        <v>1262</v>
      </c>
      <c r="D83" t="s">
        <v>1017</v>
      </c>
      <c r="E83" t="s">
        <v>586</v>
      </c>
      <c r="F83" t="s">
        <v>587</v>
      </c>
      <c r="G83" s="48">
        <v>81.069999999999993</v>
      </c>
      <c r="O83">
        <v>1751</v>
      </c>
    </row>
    <row r="84" spans="1:15" x14ac:dyDescent="0.3">
      <c r="A84" s="76">
        <v>45323</v>
      </c>
      <c r="B84" t="s">
        <v>1263</v>
      </c>
      <c r="C84" t="s">
        <v>1264</v>
      </c>
      <c r="D84" t="s">
        <v>1017</v>
      </c>
      <c r="E84" t="s">
        <v>586</v>
      </c>
      <c r="F84" t="s">
        <v>587</v>
      </c>
      <c r="G84" s="48">
        <v>29.52</v>
      </c>
      <c r="O84">
        <v>1751</v>
      </c>
    </row>
    <row r="85" spans="1:15" x14ac:dyDescent="0.3">
      <c r="A85" s="76">
        <v>45323</v>
      </c>
      <c r="B85" t="s">
        <v>1265</v>
      </c>
      <c r="C85" t="s">
        <v>1266</v>
      </c>
      <c r="D85" t="s">
        <v>1267</v>
      </c>
      <c r="E85" t="s">
        <v>586</v>
      </c>
      <c r="F85" t="s">
        <v>587</v>
      </c>
      <c r="G85" s="48">
        <v>-1079995.69</v>
      </c>
      <c r="O85">
        <v>1753</v>
      </c>
    </row>
    <row r="86" spans="1:15" x14ac:dyDescent="0.3">
      <c r="A86" s="76">
        <v>45323</v>
      </c>
      <c r="B86" t="s">
        <v>1265</v>
      </c>
      <c r="C86" t="s">
        <v>1268</v>
      </c>
      <c r="D86" t="s">
        <v>1267</v>
      </c>
      <c r="E86" t="s">
        <v>586</v>
      </c>
      <c r="F86" t="s">
        <v>587</v>
      </c>
      <c r="G86" s="48">
        <v>-2111583.64</v>
      </c>
      <c r="O86">
        <v>1753</v>
      </c>
    </row>
    <row r="87" spans="1:15" x14ac:dyDescent="0.3">
      <c r="A87" s="76">
        <v>45323</v>
      </c>
      <c r="B87" t="s">
        <v>1265</v>
      </c>
      <c r="C87" t="s">
        <v>1269</v>
      </c>
      <c r="D87" t="s">
        <v>1267</v>
      </c>
      <c r="E87" t="s">
        <v>586</v>
      </c>
      <c r="F87" t="s">
        <v>587</v>
      </c>
      <c r="G87" s="48">
        <v>-1315917.79</v>
      </c>
      <c r="O87">
        <v>1753</v>
      </c>
    </row>
    <row r="88" spans="1:15" x14ac:dyDescent="0.3">
      <c r="A88" s="76">
        <v>45323</v>
      </c>
      <c r="B88" t="s">
        <v>1265</v>
      </c>
      <c r="C88" t="s">
        <v>1270</v>
      </c>
      <c r="D88" t="s">
        <v>1267</v>
      </c>
      <c r="E88" t="s">
        <v>586</v>
      </c>
      <c r="F88" t="s">
        <v>587</v>
      </c>
      <c r="G88" s="48">
        <v>-1693603.41</v>
      </c>
      <c r="O88">
        <v>1753</v>
      </c>
    </row>
    <row r="89" spans="1:15" x14ac:dyDescent="0.3">
      <c r="A89" s="76">
        <v>45323</v>
      </c>
      <c r="B89" t="s">
        <v>1265</v>
      </c>
      <c r="C89" t="s">
        <v>1271</v>
      </c>
      <c r="D89" t="s">
        <v>1267</v>
      </c>
      <c r="E89" t="s">
        <v>586</v>
      </c>
      <c r="F89" t="s">
        <v>587</v>
      </c>
      <c r="G89" s="48">
        <v>-1322044.69</v>
      </c>
      <c r="O89">
        <v>1753</v>
      </c>
    </row>
    <row r="90" spans="1:15" x14ac:dyDescent="0.3">
      <c r="A90" s="76">
        <v>45352</v>
      </c>
      <c r="B90" t="s">
        <v>1422</v>
      </c>
      <c r="C90" t="s">
        <v>1315</v>
      </c>
      <c r="D90" t="s">
        <v>1017</v>
      </c>
      <c r="E90" t="s">
        <v>586</v>
      </c>
      <c r="F90" t="s">
        <v>587</v>
      </c>
      <c r="G90" s="48">
        <v>60.66</v>
      </c>
      <c r="O90">
        <v>1770</v>
      </c>
    </row>
    <row r="91" spans="1:15" x14ac:dyDescent="0.3">
      <c r="A91" s="76">
        <v>45352</v>
      </c>
      <c r="B91" t="s">
        <v>1422</v>
      </c>
      <c r="C91" t="s">
        <v>1315</v>
      </c>
      <c r="D91" t="s">
        <v>1135</v>
      </c>
      <c r="E91" t="s">
        <v>586</v>
      </c>
      <c r="F91" t="s">
        <v>1316</v>
      </c>
      <c r="G91" s="48">
        <v>60.66</v>
      </c>
      <c r="O91">
        <v>1771</v>
      </c>
    </row>
    <row r="92" spans="1:15" x14ac:dyDescent="0.3">
      <c r="A92" s="76">
        <v>45352</v>
      </c>
      <c r="B92" t="s">
        <v>1424</v>
      </c>
      <c r="C92" t="s">
        <v>1318</v>
      </c>
      <c r="D92" t="s">
        <v>1017</v>
      </c>
      <c r="E92" t="s">
        <v>586</v>
      </c>
      <c r="F92" t="s">
        <v>587</v>
      </c>
      <c r="G92" s="48">
        <v>126.49</v>
      </c>
      <c r="O92">
        <v>1766</v>
      </c>
    </row>
    <row r="93" spans="1:15" x14ac:dyDescent="0.3">
      <c r="A93" s="76">
        <v>45352</v>
      </c>
      <c r="B93" t="s">
        <v>1424</v>
      </c>
      <c r="C93" t="s">
        <v>1319</v>
      </c>
      <c r="D93" t="s">
        <v>1017</v>
      </c>
      <c r="E93" t="s">
        <v>586</v>
      </c>
      <c r="F93" t="s">
        <v>587</v>
      </c>
      <c r="G93" s="48">
        <v>106.68</v>
      </c>
      <c r="O93">
        <v>1766</v>
      </c>
    </row>
    <row r="94" spans="1:15" x14ac:dyDescent="0.3">
      <c r="A94" s="76">
        <v>45352</v>
      </c>
      <c r="B94" t="s">
        <v>1424</v>
      </c>
      <c r="C94" t="s">
        <v>1320</v>
      </c>
      <c r="D94" t="s">
        <v>1017</v>
      </c>
      <c r="E94" t="s">
        <v>586</v>
      </c>
      <c r="F94" t="s">
        <v>587</v>
      </c>
      <c r="G94" s="48">
        <v>235.29</v>
      </c>
      <c r="O94">
        <v>1766</v>
      </c>
    </row>
    <row r="95" spans="1:15" x14ac:dyDescent="0.3">
      <c r="A95" s="76">
        <v>45352</v>
      </c>
      <c r="B95" t="s">
        <v>1424</v>
      </c>
      <c r="C95" t="s">
        <v>1321</v>
      </c>
      <c r="D95" t="s">
        <v>1017</v>
      </c>
      <c r="E95" t="s">
        <v>586</v>
      </c>
      <c r="F95" t="s">
        <v>587</v>
      </c>
      <c r="G95" s="48">
        <v>181.26</v>
      </c>
      <c r="O95">
        <v>1766</v>
      </c>
    </row>
    <row r="96" spans="1:15" x14ac:dyDescent="0.3">
      <c r="A96" s="76">
        <v>45352</v>
      </c>
      <c r="B96" t="s">
        <v>1424</v>
      </c>
      <c r="C96" t="s">
        <v>1322</v>
      </c>
      <c r="D96" t="s">
        <v>1017</v>
      </c>
      <c r="E96" t="s">
        <v>586</v>
      </c>
      <c r="F96" t="s">
        <v>587</v>
      </c>
      <c r="G96" s="48">
        <v>247.68</v>
      </c>
      <c r="O96">
        <v>1766</v>
      </c>
    </row>
    <row r="97" spans="1:15" x14ac:dyDescent="0.3">
      <c r="A97" s="76">
        <v>45352</v>
      </c>
      <c r="B97" t="s">
        <v>1424</v>
      </c>
      <c r="C97" t="s">
        <v>1323</v>
      </c>
      <c r="D97" t="s">
        <v>1017</v>
      </c>
      <c r="E97" t="s">
        <v>586</v>
      </c>
      <c r="F97" t="s">
        <v>587</v>
      </c>
      <c r="G97" s="48">
        <v>99.54</v>
      </c>
      <c r="O97">
        <v>1766</v>
      </c>
    </row>
    <row r="98" spans="1:15" x14ac:dyDescent="0.3">
      <c r="A98" s="76">
        <v>45352</v>
      </c>
      <c r="B98" t="s">
        <v>1431</v>
      </c>
      <c r="C98" t="s">
        <v>1325</v>
      </c>
      <c r="D98" t="s">
        <v>1017</v>
      </c>
      <c r="E98" t="s">
        <v>586</v>
      </c>
      <c r="F98" t="s">
        <v>587</v>
      </c>
      <c r="G98" s="48">
        <v>48.14</v>
      </c>
      <c r="O98">
        <v>1766</v>
      </c>
    </row>
    <row r="99" spans="1:15" x14ac:dyDescent="0.3">
      <c r="A99" s="76">
        <v>45352</v>
      </c>
      <c r="B99" t="s">
        <v>1431</v>
      </c>
      <c r="C99" t="s">
        <v>1326</v>
      </c>
      <c r="D99" t="s">
        <v>1017</v>
      </c>
      <c r="E99" t="s">
        <v>586</v>
      </c>
      <c r="F99" t="s">
        <v>587</v>
      </c>
      <c r="G99" s="48">
        <v>337.66</v>
      </c>
      <c r="O99">
        <v>1766</v>
      </c>
    </row>
    <row r="100" spans="1:15" x14ac:dyDescent="0.3">
      <c r="A100" s="76">
        <v>45352</v>
      </c>
      <c r="B100" t="s">
        <v>1431</v>
      </c>
      <c r="C100" t="s">
        <v>1327</v>
      </c>
      <c r="D100" t="s">
        <v>1017</v>
      </c>
      <c r="E100" t="s">
        <v>586</v>
      </c>
      <c r="F100" t="s">
        <v>587</v>
      </c>
      <c r="G100" s="48">
        <v>313.43</v>
      </c>
      <c r="O100">
        <v>1766</v>
      </c>
    </row>
    <row r="101" spans="1:15" x14ac:dyDescent="0.3">
      <c r="A101" s="76">
        <v>45352</v>
      </c>
      <c r="B101" t="s">
        <v>1431</v>
      </c>
      <c r="C101" t="s">
        <v>1328</v>
      </c>
      <c r="D101" t="s">
        <v>1017</v>
      </c>
      <c r="E101" t="s">
        <v>586</v>
      </c>
      <c r="F101" t="s">
        <v>587</v>
      </c>
      <c r="G101" s="48">
        <v>65.05</v>
      </c>
      <c r="O101">
        <v>1766</v>
      </c>
    </row>
    <row r="102" spans="1:15" x14ac:dyDescent="0.3">
      <c r="A102" s="76">
        <v>45352</v>
      </c>
      <c r="B102" t="s">
        <v>1431</v>
      </c>
      <c r="C102" t="s">
        <v>1329</v>
      </c>
      <c r="D102" t="s">
        <v>1017</v>
      </c>
      <c r="E102" t="s">
        <v>586</v>
      </c>
      <c r="F102" t="s">
        <v>587</v>
      </c>
      <c r="G102" s="48">
        <v>149.26</v>
      </c>
      <c r="O102">
        <v>1766</v>
      </c>
    </row>
    <row r="103" spans="1:15" x14ac:dyDescent="0.3">
      <c r="A103" s="76">
        <v>45352</v>
      </c>
      <c r="B103" t="s">
        <v>1431</v>
      </c>
      <c r="C103" t="s">
        <v>1330</v>
      </c>
      <c r="D103" t="s">
        <v>1017</v>
      </c>
      <c r="E103" t="s">
        <v>586</v>
      </c>
      <c r="F103" t="s">
        <v>587</v>
      </c>
      <c r="G103" s="48">
        <v>47.44</v>
      </c>
      <c r="O103">
        <v>1766</v>
      </c>
    </row>
    <row r="104" spans="1:15" x14ac:dyDescent="0.3">
      <c r="A104" s="76">
        <v>45352</v>
      </c>
      <c r="B104" t="s">
        <v>1431</v>
      </c>
      <c r="C104" t="s">
        <v>1331</v>
      </c>
      <c r="D104" t="s">
        <v>1017</v>
      </c>
      <c r="E104" t="s">
        <v>586</v>
      </c>
      <c r="F104" t="s">
        <v>587</v>
      </c>
      <c r="G104" s="48">
        <v>6.92</v>
      </c>
      <c r="O104">
        <v>1766</v>
      </c>
    </row>
    <row r="105" spans="1:15" x14ac:dyDescent="0.3">
      <c r="A105" s="76">
        <v>45352</v>
      </c>
      <c r="B105" t="s">
        <v>1439</v>
      </c>
      <c r="C105" t="s">
        <v>1333</v>
      </c>
      <c r="D105" t="s">
        <v>1017</v>
      </c>
      <c r="E105" t="s">
        <v>586</v>
      </c>
      <c r="F105" t="s">
        <v>587</v>
      </c>
      <c r="G105" s="48">
        <v>248.26</v>
      </c>
      <c r="O105">
        <v>1766</v>
      </c>
    </row>
    <row r="106" spans="1:15" x14ac:dyDescent="0.3">
      <c r="A106" s="76">
        <v>45352</v>
      </c>
      <c r="B106" t="s">
        <v>1439</v>
      </c>
      <c r="C106" t="s">
        <v>1334</v>
      </c>
      <c r="D106" t="s">
        <v>1017</v>
      </c>
      <c r="E106" t="s">
        <v>586</v>
      </c>
      <c r="F106" t="s">
        <v>587</v>
      </c>
      <c r="G106" s="48">
        <v>245.73</v>
      </c>
      <c r="O106">
        <v>1766</v>
      </c>
    </row>
    <row r="107" spans="1:15" x14ac:dyDescent="0.3">
      <c r="A107" s="76">
        <v>45352</v>
      </c>
      <c r="B107" t="s">
        <v>1439</v>
      </c>
      <c r="C107" t="s">
        <v>1335</v>
      </c>
      <c r="D107" t="s">
        <v>1017</v>
      </c>
      <c r="E107" t="s">
        <v>586</v>
      </c>
      <c r="F107" t="s">
        <v>587</v>
      </c>
      <c r="G107" s="48">
        <v>55.79</v>
      </c>
      <c r="O107">
        <v>1766</v>
      </c>
    </row>
    <row r="108" spans="1:15" x14ac:dyDescent="0.3">
      <c r="A108" s="76">
        <v>45352</v>
      </c>
      <c r="B108" t="s">
        <v>1443</v>
      </c>
      <c r="C108" t="s">
        <v>1337</v>
      </c>
      <c r="D108" t="s">
        <v>1017</v>
      </c>
      <c r="E108" t="s">
        <v>586</v>
      </c>
      <c r="F108" t="s">
        <v>587</v>
      </c>
      <c r="G108" s="48">
        <v>54.91</v>
      </c>
      <c r="O108">
        <v>1766</v>
      </c>
    </row>
    <row r="109" spans="1:15" x14ac:dyDescent="0.3">
      <c r="A109" s="76">
        <v>45352</v>
      </c>
      <c r="B109" t="s">
        <v>1443</v>
      </c>
      <c r="C109" t="s">
        <v>1338</v>
      </c>
      <c r="D109" t="s">
        <v>1017</v>
      </c>
      <c r="E109" t="s">
        <v>586</v>
      </c>
      <c r="F109" t="s">
        <v>587</v>
      </c>
      <c r="G109" s="48">
        <v>69.72</v>
      </c>
      <c r="O109">
        <v>1766</v>
      </c>
    </row>
    <row r="110" spans="1:15" x14ac:dyDescent="0.3">
      <c r="A110" s="76">
        <v>45352</v>
      </c>
      <c r="B110" t="s">
        <v>1446</v>
      </c>
      <c r="C110" t="s">
        <v>1340</v>
      </c>
      <c r="D110" t="s">
        <v>1017</v>
      </c>
      <c r="E110" t="s">
        <v>586</v>
      </c>
      <c r="F110" t="s">
        <v>587</v>
      </c>
      <c r="G110" s="48">
        <v>110.82</v>
      </c>
      <c r="O110">
        <v>1772</v>
      </c>
    </row>
    <row r="111" spans="1:15" x14ac:dyDescent="0.3">
      <c r="A111" s="76">
        <v>45352</v>
      </c>
      <c r="B111" t="s">
        <v>1446</v>
      </c>
      <c r="C111" t="s">
        <v>1341</v>
      </c>
      <c r="D111" t="s">
        <v>1017</v>
      </c>
      <c r="E111" t="s">
        <v>586</v>
      </c>
      <c r="F111" t="s">
        <v>587</v>
      </c>
      <c r="G111" s="48">
        <v>81.08</v>
      </c>
      <c r="O111">
        <v>1772</v>
      </c>
    </row>
    <row r="112" spans="1:15" x14ac:dyDescent="0.3">
      <c r="A112" s="76">
        <v>45352</v>
      </c>
      <c r="B112" t="s">
        <v>1446</v>
      </c>
      <c r="C112" t="s">
        <v>1342</v>
      </c>
      <c r="D112" t="s">
        <v>1017</v>
      </c>
      <c r="E112" t="s">
        <v>586</v>
      </c>
      <c r="F112" t="s">
        <v>587</v>
      </c>
      <c r="G112" s="48">
        <v>67.66</v>
      </c>
      <c r="O112">
        <v>1772</v>
      </c>
    </row>
    <row r="113" spans="1:15" x14ac:dyDescent="0.3">
      <c r="A113" s="76">
        <v>45352</v>
      </c>
      <c r="B113" t="s">
        <v>1446</v>
      </c>
      <c r="C113" t="s">
        <v>1343</v>
      </c>
      <c r="D113" t="s">
        <v>1017</v>
      </c>
      <c r="E113" t="s">
        <v>586</v>
      </c>
      <c r="F113" t="s">
        <v>587</v>
      </c>
      <c r="G113" s="48">
        <v>59.51</v>
      </c>
      <c r="O113">
        <v>1772</v>
      </c>
    </row>
    <row r="114" spans="1:15" x14ac:dyDescent="0.3">
      <c r="A114" s="76">
        <v>45352</v>
      </c>
      <c r="B114" t="s">
        <v>1446</v>
      </c>
      <c r="C114" t="s">
        <v>1344</v>
      </c>
      <c r="D114" t="s">
        <v>1017</v>
      </c>
      <c r="E114" t="s">
        <v>586</v>
      </c>
      <c r="F114" t="s">
        <v>587</v>
      </c>
      <c r="G114" s="48">
        <v>135.43</v>
      </c>
      <c r="O114">
        <v>1772</v>
      </c>
    </row>
    <row r="115" spans="1:15" x14ac:dyDescent="0.3">
      <c r="A115" s="76">
        <v>45352</v>
      </c>
      <c r="B115" t="s">
        <v>1446</v>
      </c>
      <c r="C115" t="s">
        <v>1345</v>
      </c>
      <c r="D115" t="s">
        <v>1017</v>
      </c>
      <c r="E115" t="s">
        <v>586</v>
      </c>
      <c r="F115" t="s">
        <v>587</v>
      </c>
      <c r="G115" s="48">
        <v>17.3</v>
      </c>
      <c r="O115">
        <v>1772</v>
      </c>
    </row>
    <row r="116" spans="1:15" x14ac:dyDescent="0.3">
      <c r="A116" s="76">
        <v>45352</v>
      </c>
      <c r="B116" t="s">
        <v>1446</v>
      </c>
      <c r="C116" t="s">
        <v>1346</v>
      </c>
      <c r="D116" t="s">
        <v>1017</v>
      </c>
      <c r="E116" t="s">
        <v>586</v>
      </c>
      <c r="F116" t="s">
        <v>587</v>
      </c>
      <c r="G116" s="48">
        <v>100.34</v>
      </c>
      <c r="O116">
        <v>1772</v>
      </c>
    </row>
    <row r="117" spans="1:15" x14ac:dyDescent="0.3">
      <c r="A117" s="76">
        <v>45352</v>
      </c>
      <c r="B117" t="s">
        <v>1446</v>
      </c>
      <c r="C117" t="s">
        <v>1347</v>
      </c>
      <c r="D117" t="s">
        <v>1017</v>
      </c>
      <c r="E117" t="s">
        <v>586</v>
      </c>
      <c r="F117" t="s">
        <v>587</v>
      </c>
      <c r="G117" s="48">
        <v>76.53</v>
      </c>
      <c r="O117">
        <v>1772</v>
      </c>
    </row>
    <row r="118" spans="1:15" x14ac:dyDescent="0.3">
      <c r="A118" s="76">
        <v>45352</v>
      </c>
      <c r="B118" t="s">
        <v>1446</v>
      </c>
      <c r="C118" t="s">
        <v>1348</v>
      </c>
      <c r="D118" t="s">
        <v>1017</v>
      </c>
      <c r="E118" t="s">
        <v>586</v>
      </c>
      <c r="F118" t="s">
        <v>587</v>
      </c>
      <c r="G118" s="48">
        <v>106.39</v>
      </c>
      <c r="O118">
        <v>1772</v>
      </c>
    </row>
    <row r="119" spans="1:15" x14ac:dyDescent="0.3">
      <c r="A119" s="76">
        <v>45352</v>
      </c>
      <c r="B119" t="s">
        <v>1456</v>
      </c>
      <c r="C119" t="s">
        <v>1350</v>
      </c>
      <c r="D119" t="s">
        <v>1017</v>
      </c>
      <c r="E119" t="s">
        <v>586</v>
      </c>
      <c r="F119" t="s">
        <v>587</v>
      </c>
      <c r="G119" s="48">
        <v>30.57</v>
      </c>
      <c r="O119">
        <v>1772</v>
      </c>
    </row>
    <row r="120" spans="1:15" x14ac:dyDescent="0.3">
      <c r="A120" s="76">
        <v>45352</v>
      </c>
      <c r="B120" t="s">
        <v>1458</v>
      </c>
      <c r="C120" t="s">
        <v>1352</v>
      </c>
      <c r="D120" t="s">
        <v>1017</v>
      </c>
      <c r="E120" t="s">
        <v>586</v>
      </c>
      <c r="F120" t="s">
        <v>587</v>
      </c>
      <c r="G120" s="48">
        <v>0.37</v>
      </c>
      <c r="O120">
        <v>1772</v>
      </c>
    </row>
    <row r="121" spans="1:15" x14ac:dyDescent="0.3">
      <c r="A121" s="76">
        <v>45352</v>
      </c>
      <c r="B121" t="s">
        <v>1458</v>
      </c>
      <c r="C121" t="s">
        <v>1353</v>
      </c>
      <c r="D121" t="s">
        <v>1017</v>
      </c>
      <c r="E121" t="s">
        <v>586</v>
      </c>
      <c r="F121" t="s">
        <v>587</v>
      </c>
      <c r="G121" s="48">
        <v>1.79</v>
      </c>
      <c r="O121">
        <v>1772</v>
      </c>
    </row>
    <row r="122" spans="1:15" x14ac:dyDescent="0.3">
      <c r="A122" s="76">
        <v>45352</v>
      </c>
      <c r="B122" t="s">
        <v>1458</v>
      </c>
      <c r="C122" t="s">
        <v>1354</v>
      </c>
      <c r="D122" t="s">
        <v>1017</v>
      </c>
      <c r="E122" t="s">
        <v>586</v>
      </c>
      <c r="F122" t="s">
        <v>587</v>
      </c>
      <c r="G122" s="48">
        <v>0.22</v>
      </c>
      <c r="O122">
        <v>1772</v>
      </c>
    </row>
    <row r="123" spans="1:15" x14ac:dyDescent="0.3">
      <c r="A123" s="76">
        <v>45352</v>
      </c>
      <c r="B123" t="s">
        <v>1462</v>
      </c>
      <c r="C123" t="s">
        <v>1356</v>
      </c>
      <c r="D123" t="s">
        <v>1017</v>
      </c>
      <c r="E123" t="s">
        <v>586</v>
      </c>
      <c r="F123" t="s">
        <v>587</v>
      </c>
      <c r="G123" s="48">
        <v>0.8</v>
      </c>
      <c r="O123">
        <v>1771</v>
      </c>
    </row>
    <row r="124" spans="1:15" x14ac:dyDescent="0.3">
      <c r="A124" s="76">
        <v>45352</v>
      </c>
      <c r="B124" t="s">
        <v>1464</v>
      </c>
      <c r="C124" t="s">
        <v>1358</v>
      </c>
      <c r="D124" t="s">
        <v>1017</v>
      </c>
      <c r="E124" t="s">
        <v>586</v>
      </c>
      <c r="F124" t="s">
        <v>587</v>
      </c>
      <c r="G124" s="48">
        <v>3.05</v>
      </c>
      <c r="O124">
        <v>1771</v>
      </c>
    </row>
    <row r="125" spans="1:15" x14ac:dyDescent="0.3">
      <c r="A125" s="76">
        <v>45352</v>
      </c>
      <c r="B125" t="s">
        <v>1466</v>
      </c>
      <c r="C125" t="s">
        <v>1360</v>
      </c>
      <c r="D125" t="s">
        <v>1131</v>
      </c>
      <c r="E125" t="s">
        <v>586</v>
      </c>
      <c r="F125" t="s">
        <v>587</v>
      </c>
      <c r="G125" s="48">
        <v>-60.66</v>
      </c>
      <c r="O125">
        <v>1771</v>
      </c>
    </row>
    <row r="126" spans="1:15" x14ac:dyDescent="0.3">
      <c r="A126" s="76">
        <v>45383</v>
      </c>
      <c r="B126" t="s">
        <v>1468</v>
      </c>
      <c r="C126" t="s">
        <v>1469</v>
      </c>
      <c r="D126" t="s">
        <v>1017</v>
      </c>
      <c r="E126" t="s">
        <v>586</v>
      </c>
      <c r="F126" t="s">
        <v>587</v>
      </c>
      <c r="G126" s="48">
        <v>8.0399999999999991</v>
      </c>
      <c r="O126">
        <v>1791</v>
      </c>
    </row>
    <row r="127" spans="1:15" x14ac:dyDescent="0.3">
      <c r="A127" s="76">
        <v>45383</v>
      </c>
      <c r="B127" t="s">
        <v>1471</v>
      </c>
      <c r="C127" t="s">
        <v>1472</v>
      </c>
      <c r="D127" t="s">
        <v>1017</v>
      </c>
      <c r="E127" t="s">
        <v>586</v>
      </c>
      <c r="F127" t="s">
        <v>587</v>
      </c>
      <c r="G127" s="48">
        <v>0.95</v>
      </c>
      <c r="O127">
        <v>1795</v>
      </c>
    </row>
    <row r="128" spans="1:15" x14ac:dyDescent="0.3">
      <c r="A128" s="76">
        <v>45383</v>
      </c>
      <c r="B128" t="s">
        <v>1474</v>
      </c>
      <c r="C128" t="s">
        <v>1475</v>
      </c>
      <c r="D128" t="s">
        <v>1017</v>
      </c>
      <c r="E128" t="s">
        <v>586</v>
      </c>
      <c r="F128" t="s">
        <v>587</v>
      </c>
      <c r="G128" s="48">
        <v>40.299999999999997</v>
      </c>
      <c r="O128">
        <v>1795</v>
      </c>
    </row>
    <row r="129" spans="1:15" x14ac:dyDescent="0.3">
      <c r="A129" s="76">
        <v>45383</v>
      </c>
      <c r="B129" t="s">
        <v>1477</v>
      </c>
      <c r="C129" t="s">
        <v>1478</v>
      </c>
      <c r="D129" t="s">
        <v>1017</v>
      </c>
      <c r="E129" t="s">
        <v>586</v>
      </c>
      <c r="F129" t="s">
        <v>587</v>
      </c>
      <c r="G129" s="48">
        <v>6.47</v>
      </c>
      <c r="O129">
        <v>1795</v>
      </c>
    </row>
    <row r="130" spans="1:15" x14ac:dyDescent="0.3">
      <c r="A130" s="76">
        <v>45413</v>
      </c>
      <c r="B130" t="s">
        <v>1485</v>
      </c>
      <c r="C130" t="s">
        <v>1486</v>
      </c>
      <c r="D130" t="s">
        <v>1487</v>
      </c>
      <c r="E130" t="s">
        <v>586</v>
      </c>
      <c r="F130" t="s">
        <v>1488</v>
      </c>
      <c r="G130" s="48">
        <v>1795.8</v>
      </c>
      <c r="O130">
        <v>1821</v>
      </c>
    </row>
    <row r="131" spans="1:15" x14ac:dyDescent="0.3">
      <c r="A131" s="76">
        <v>45413</v>
      </c>
      <c r="B131" t="s">
        <v>1489</v>
      </c>
      <c r="C131" t="s">
        <v>1490</v>
      </c>
      <c r="D131" t="s">
        <v>1017</v>
      </c>
      <c r="E131" t="s">
        <v>586</v>
      </c>
      <c r="F131" t="s">
        <v>1491</v>
      </c>
      <c r="G131" s="48">
        <v>5.53</v>
      </c>
      <c r="O131">
        <v>1820</v>
      </c>
    </row>
    <row r="132" spans="1:15" x14ac:dyDescent="0.3">
      <c r="A132" s="76">
        <v>45413</v>
      </c>
      <c r="B132" t="s">
        <v>1489</v>
      </c>
      <c r="C132" t="s">
        <v>1492</v>
      </c>
      <c r="D132" t="s">
        <v>1017</v>
      </c>
      <c r="E132" t="s">
        <v>586</v>
      </c>
      <c r="F132" t="s">
        <v>1493</v>
      </c>
      <c r="G132" s="48">
        <v>1.25</v>
      </c>
      <c r="O132">
        <v>1820</v>
      </c>
    </row>
    <row r="133" spans="1:15" x14ac:dyDescent="0.3">
      <c r="A133" s="76">
        <v>45413</v>
      </c>
      <c r="B133" t="s">
        <v>1494</v>
      </c>
      <c r="C133" t="s">
        <v>1495</v>
      </c>
      <c r="D133" t="s">
        <v>1017</v>
      </c>
      <c r="E133" t="s">
        <v>586</v>
      </c>
      <c r="F133" t="s">
        <v>587</v>
      </c>
      <c r="G133" s="48">
        <v>1.21</v>
      </c>
      <c r="O133">
        <v>1820</v>
      </c>
    </row>
    <row r="134" spans="1:15" x14ac:dyDescent="0.3">
      <c r="A134" s="76">
        <v>45413</v>
      </c>
      <c r="B134" t="s">
        <v>1496</v>
      </c>
      <c r="C134" t="s">
        <v>1497</v>
      </c>
      <c r="D134" t="s">
        <v>1017</v>
      </c>
      <c r="E134" t="s">
        <v>586</v>
      </c>
      <c r="F134" t="s">
        <v>587</v>
      </c>
      <c r="G134" s="48">
        <v>2.09</v>
      </c>
      <c r="O134">
        <v>1816</v>
      </c>
    </row>
    <row r="135" spans="1:15" x14ac:dyDescent="0.3">
      <c r="A135" s="76">
        <v>45413</v>
      </c>
      <c r="B135" t="s">
        <v>1496</v>
      </c>
      <c r="C135" t="s">
        <v>1498</v>
      </c>
      <c r="D135" t="s">
        <v>1017</v>
      </c>
      <c r="E135" t="s">
        <v>586</v>
      </c>
      <c r="F135" t="s">
        <v>587</v>
      </c>
      <c r="G135" s="48">
        <v>1.53</v>
      </c>
      <c r="O135">
        <v>1816</v>
      </c>
    </row>
    <row r="136" spans="1:15" x14ac:dyDescent="0.3">
      <c r="A136" s="76">
        <v>45413</v>
      </c>
      <c r="B136" t="s">
        <v>1496</v>
      </c>
      <c r="C136" t="s">
        <v>1499</v>
      </c>
      <c r="D136" t="s">
        <v>1017</v>
      </c>
      <c r="E136" t="s">
        <v>586</v>
      </c>
      <c r="F136" t="s">
        <v>587</v>
      </c>
      <c r="G136" s="48">
        <v>1.1200000000000001</v>
      </c>
      <c r="O136">
        <v>1816</v>
      </c>
    </row>
    <row r="137" spans="1:15" x14ac:dyDescent="0.3">
      <c r="A137" s="76">
        <v>45413</v>
      </c>
      <c r="B137" t="s">
        <v>1496</v>
      </c>
      <c r="C137" t="s">
        <v>1500</v>
      </c>
      <c r="D137" t="s">
        <v>1017</v>
      </c>
      <c r="E137" t="s">
        <v>586</v>
      </c>
      <c r="F137" t="s">
        <v>587</v>
      </c>
      <c r="G137" s="48">
        <v>2.5499999999999998</v>
      </c>
      <c r="O137">
        <v>1816</v>
      </c>
    </row>
    <row r="138" spans="1:15" x14ac:dyDescent="0.3">
      <c r="A138" s="76">
        <v>45413</v>
      </c>
      <c r="B138" t="s">
        <v>1496</v>
      </c>
      <c r="C138" t="s">
        <v>1501</v>
      </c>
      <c r="D138" t="s">
        <v>1017</v>
      </c>
      <c r="E138" t="s">
        <v>586</v>
      </c>
      <c r="F138" t="s">
        <v>587</v>
      </c>
      <c r="G138" s="48">
        <v>1.89</v>
      </c>
      <c r="O138">
        <v>1816</v>
      </c>
    </row>
    <row r="139" spans="1:15" x14ac:dyDescent="0.3">
      <c r="A139" s="76">
        <v>45413</v>
      </c>
      <c r="B139" t="s">
        <v>1496</v>
      </c>
      <c r="C139" t="s">
        <v>1502</v>
      </c>
      <c r="D139" t="s">
        <v>1017</v>
      </c>
      <c r="E139" t="s">
        <v>586</v>
      </c>
      <c r="F139" t="s">
        <v>587</v>
      </c>
      <c r="G139" s="48">
        <v>2</v>
      </c>
      <c r="O139">
        <v>1816</v>
      </c>
    </row>
    <row r="140" spans="1:15" x14ac:dyDescent="0.3">
      <c r="A140" s="76">
        <v>45413</v>
      </c>
      <c r="B140" t="s">
        <v>1503</v>
      </c>
      <c r="C140" t="s">
        <v>1504</v>
      </c>
      <c r="D140" t="s">
        <v>1017</v>
      </c>
      <c r="E140" t="s">
        <v>586</v>
      </c>
      <c r="F140" t="s">
        <v>1505</v>
      </c>
      <c r="G140" s="48">
        <v>1.27</v>
      </c>
      <c r="O140">
        <v>1816</v>
      </c>
    </row>
    <row r="141" spans="1:15" x14ac:dyDescent="0.3">
      <c r="A141" s="76">
        <v>45413</v>
      </c>
      <c r="B141" t="s">
        <v>1506</v>
      </c>
      <c r="C141" t="s">
        <v>1507</v>
      </c>
      <c r="D141" t="s">
        <v>1017</v>
      </c>
      <c r="E141" t="s">
        <v>586</v>
      </c>
      <c r="F141" t="s">
        <v>1508</v>
      </c>
      <c r="G141" s="48">
        <v>0.53</v>
      </c>
      <c r="O141">
        <v>1816</v>
      </c>
    </row>
    <row r="142" spans="1:15" x14ac:dyDescent="0.3">
      <c r="A142" s="76">
        <v>45413</v>
      </c>
      <c r="B142" t="s">
        <v>1509</v>
      </c>
      <c r="C142" t="s">
        <v>1510</v>
      </c>
      <c r="D142" t="s">
        <v>1017</v>
      </c>
      <c r="E142" t="s">
        <v>586</v>
      </c>
      <c r="F142" t="s">
        <v>1511</v>
      </c>
      <c r="G142" s="48">
        <v>33.659999999999997</v>
      </c>
      <c r="O142">
        <v>1816</v>
      </c>
    </row>
    <row r="143" spans="1:15" x14ac:dyDescent="0.3">
      <c r="A143" s="76">
        <v>45413</v>
      </c>
      <c r="B143" t="s">
        <v>1509</v>
      </c>
      <c r="C143" t="s">
        <v>1512</v>
      </c>
      <c r="D143" t="s">
        <v>1017</v>
      </c>
      <c r="E143" t="s">
        <v>586</v>
      </c>
      <c r="F143" t="s">
        <v>1513</v>
      </c>
      <c r="G143" s="48">
        <v>0.32</v>
      </c>
      <c r="O143">
        <v>1816</v>
      </c>
    </row>
    <row r="144" spans="1:15" x14ac:dyDescent="0.3">
      <c r="A144" s="76">
        <v>45413</v>
      </c>
      <c r="B144" t="s">
        <v>1509</v>
      </c>
      <c r="C144" t="s">
        <v>1514</v>
      </c>
      <c r="D144" t="s">
        <v>1017</v>
      </c>
      <c r="E144" t="s">
        <v>586</v>
      </c>
      <c r="F144" t="s">
        <v>1515</v>
      </c>
      <c r="G144" s="48">
        <v>1.52</v>
      </c>
      <c r="O144">
        <v>1816</v>
      </c>
    </row>
    <row r="145" spans="1:15" x14ac:dyDescent="0.3">
      <c r="A145" s="76">
        <v>45413</v>
      </c>
      <c r="B145" t="s">
        <v>1509</v>
      </c>
      <c r="C145" t="s">
        <v>1516</v>
      </c>
      <c r="D145" t="s">
        <v>1017</v>
      </c>
      <c r="E145" t="s">
        <v>586</v>
      </c>
      <c r="F145" t="s">
        <v>1517</v>
      </c>
      <c r="G145" s="48">
        <v>52.61</v>
      </c>
      <c r="O145">
        <v>1816</v>
      </c>
    </row>
    <row r="146" spans="1:15" x14ac:dyDescent="0.3">
      <c r="A146" s="76">
        <v>45413</v>
      </c>
      <c r="B146" t="s">
        <v>1518</v>
      </c>
      <c r="C146" t="s">
        <v>1519</v>
      </c>
      <c r="D146" t="s">
        <v>1017</v>
      </c>
      <c r="E146" t="s">
        <v>586</v>
      </c>
      <c r="F146" t="s">
        <v>587</v>
      </c>
      <c r="G146" s="48">
        <v>1.53</v>
      </c>
      <c r="O146">
        <v>1816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A816D-D1B2-40AE-AE3A-0535509B04FC}">
  <dimension ref="A1:Q130"/>
  <sheetViews>
    <sheetView topLeftCell="A108" workbookViewId="0">
      <selection activeCell="D126" sqref="D126:D129"/>
    </sheetView>
  </sheetViews>
  <sheetFormatPr defaultRowHeight="14.4" x14ac:dyDescent="0.3"/>
  <cols>
    <col min="4" max="4" width="32" bestFit="1" customWidth="1"/>
  </cols>
  <sheetData>
    <row r="1" spans="1:17" x14ac:dyDescent="0.3">
      <c r="A1" t="s">
        <v>542</v>
      </c>
      <c r="B1">
        <v>2024</v>
      </c>
    </row>
    <row r="3" spans="1:17" x14ac:dyDescent="0.3">
      <c r="A3" t="s">
        <v>543</v>
      </c>
      <c r="C3" t="s">
        <v>544</v>
      </c>
    </row>
    <row r="5" spans="1:17" x14ac:dyDescent="0.3">
      <c r="A5" t="s">
        <v>545</v>
      </c>
      <c r="B5" t="s">
        <v>673</v>
      </c>
      <c r="C5" t="s">
        <v>982</v>
      </c>
    </row>
    <row r="6" spans="1:17" x14ac:dyDescent="0.3">
      <c r="A6" t="s">
        <v>547</v>
      </c>
      <c r="B6" t="s">
        <v>548</v>
      </c>
    </row>
    <row r="7" spans="1:17" x14ac:dyDescent="0.3">
      <c r="A7" t="s">
        <v>549</v>
      </c>
      <c r="B7" t="s">
        <v>550</v>
      </c>
    </row>
    <row r="8" spans="1:17" x14ac:dyDescent="0.3">
      <c r="A8" t="s">
        <v>551</v>
      </c>
      <c r="B8" t="s">
        <v>552</v>
      </c>
    </row>
    <row r="9" spans="1:17" x14ac:dyDescent="0.3">
      <c r="A9" t="s">
        <v>553</v>
      </c>
      <c r="B9" t="s">
        <v>554</v>
      </c>
    </row>
    <row r="10" spans="1:17" x14ac:dyDescent="0.3">
      <c r="A10" t="s">
        <v>555</v>
      </c>
      <c r="B10" t="s">
        <v>556</v>
      </c>
    </row>
    <row r="11" spans="1:17" x14ac:dyDescent="0.3">
      <c r="A11" t="s">
        <v>557</v>
      </c>
      <c r="B11" t="s">
        <v>983</v>
      </c>
    </row>
    <row r="13" spans="1:17" x14ac:dyDescent="0.3">
      <c r="A13" t="s">
        <v>1013</v>
      </c>
      <c r="D13" t="s">
        <v>1014</v>
      </c>
      <c r="E13" t="s">
        <v>1363</v>
      </c>
    </row>
    <row r="15" spans="1:17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</row>
    <row r="16" spans="1:17" x14ac:dyDescent="0.3">
      <c r="A16" s="76">
        <v>45108</v>
      </c>
      <c r="B16" t="s">
        <v>1005</v>
      </c>
      <c r="C16" t="s">
        <v>1016</v>
      </c>
      <c r="D16" t="s">
        <v>1017</v>
      </c>
      <c r="E16" t="s">
        <v>586</v>
      </c>
      <c r="F16" t="s">
        <v>587</v>
      </c>
      <c r="G16" t="s">
        <v>1114</v>
      </c>
      <c r="O16">
        <v>1573</v>
      </c>
    </row>
    <row r="17" spans="1:17" x14ac:dyDescent="0.3">
      <c r="A17" s="76">
        <v>45108</v>
      </c>
      <c r="B17" t="s">
        <v>1005</v>
      </c>
      <c r="C17" t="s">
        <v>1018</v>
      </c>
      <c r="D17" t="s">
        <v>1017</v>
      </c>
      <c r="E17" t="s">
        <v>586</v>
      </c>
      <c r="F17" t="s">
        <v>587</v>
      </c>
      <c r="G17" t="s">
        <v>1115</v>
      </c>
      <c r="O17">
        <v>1573</v>
      </c>
    </row>
    <row r="18" spans="1:17" x14ac:dyDescent="0.3">
      <c r="A18" s="76">
        <v>45108</v>
      </c>
      <c r="B18" t="s">
        <v>1019</v>
      </c>
      <c r="C18" t="s">
        <v>1020</v>
      </c>
      <c r="D18" t="s">
        <v>1017</v>
      </c>
      <c r="E18" t="s">
        <v>586</v>
      </c>
      <c r="F18" t="s">
        <v>1089</v>
      </c>
      <c r="G18" t="s">
        <v>1116</v>
      </c>
      <c r="O18">
        <v>1573</v>
      </c>
    </row>
    <row r="19" spans="1:17" x14ac:dyDescent="0.3">
      <c r="A19" s="76">
        <v>45108</v>
      </c>
      <c r="B19" t="s">
        <v>1021</v>
      </c>
      <c r="C19" t="s">
        <v>1022</v>
      </c>
      <c r="D19" t="s">
        <v>1017</v>
      </c>
      <c r="E19" t="s">
        <v>586</v>
      </c>
      <c r="F19" t="s">
        <v>1090</v>
      </c>
      <c r="G19" t="s">
        <v>1117</v>
      </c>
      <c r="O19">
        <v>1573</v>
      </c>
    </row>
    <row r="20" spans="1:17" x14ac:dyDescent="0.3">
      <c r="A20" s="76">
        <v>45108</v>
      </c>
      <c r="B20" t="s">
        <v>1023</v>
      </c>
      <c r="C20" t="s">
        <v>1024</v>
      </c>
      <c r="D20" t="s">
        <v>1025</v>
      </c>
      <c r="E20" t="s">
        <v>586</v>
      </c>
      <c r="F20" t="s">
        <v>587</v>
      </c>
      <c r="G20" t="s">
        <v>1118</v>
      </c>
      <c r="O20">
        <v>1573</v>
      </c>
    </row>
    <row r="21" spans="1:17" x14ac:dyDescent="0.3">
      <c r="A21" s="76">
        <v>45170</v>
      </c>
      <c r="B21" t="s">
        <v>1091</v>
      </c>
      <c r="C21" t="s">
        <v>1092</v>
      </c>
      <c r="D21" t="s">
        <v>1093</v>
      </c>
      <c r="E21" t="s">
        <v>586</v>
      </c>
      <c r="F21" t="s">
        <v>587</v>
      </c>
      <c r="G21" t="s">
        <v>1119</v>
      </c>
      <c r="O21">
        <v>1628</v>
      </c>
    </row>
    <row r="22" spans="1:17" x14ac:dyDescent="0.3">
      <c r="A22" s="76">
        <v>45170</v>
      </c>
      <c r="B22" t="s">
        <v>1091</v>
      </c>
      <c r="C22" t="s">
        <v>1092</v>
      </c>
      <c r="D22" t="s">
        <v>1093</v>
      </c>
      <c r="E22" t="s">
        <v>586</v>
      </c>
      <c r="F22" t="s">
        <v>587</v>
      </c>
      <c r="G22" t="s">
        <v>1120</v>
      </c>
      <c r="O22">
        <v>1628</v>
      </c>
    </row>
    <row r="23" spans="1:17" x14ac:dyDescent="0.3">
      <c r="A23" s="76">
        <v>45170</v>
      </c>
      <c r="B23" t="s">
        <v>1091</v>
      </c>
      <c r="C23" t="s">
        <v>1094</v>
      </c>
      <c r="D23" t="s">
        <v>1095</v>
      </c>
      <c r="E23" t="s">
        <v>586</v>
      </c>
      <c r="F23" t="s">
        <v>1096</v>
      </c>
      <c r="G23" t="s">
        <v>1121</v>
      </c>
      <c r="O23">
        <v>1628</v>
      </c>
    </row>
    <row r="24" spans="1:17" x14ac:dyDescent="0.3">
      <c r="A24" s="76">
        <v>45170</v>
      </c>
      <c r="B24" t="s">
        <v>1097</v>
      </c>
      <c r="C24" t="s">
        <v>1098</v>
      </c>
      <c r="D24" t="s">
        <v>1017</v>
      </c>
      <c r="E24" t="s">
        <v>586</v>
      </c>
      <c r="F24" t="s">
        <v>587</v>
      </c>
      <c r="G24" t="s">
        <v>1122</v>
      </c>
      <c r="O24">
        <v>1638</v>
      </c>
    </row>
    <row r="25" spans="1:17" x14ac:dyDescent="0.3">
      <c r="A25" s="76">
        <v>45170</v>
      </c>
      <c r="B25" t="s">
        <v>1099</v>
      </c>
      <c r="C25" t="s">
        <v>1100</v>
      </c>
      <c r="D25" t="s">
        <v>1017</v>
      </c>
      <c r="E25" t="s">
        <v>586</v>
      </c>
      <c r="F25" t="s">
        <v>587</v>
      </c>
      <c r="G25" t="s">
        <v>1123</v>
      </c>
      <c r="O25">
        <v>1630</v>
      </c>
    </row>
    <row r="26" spans="1:17" x14ac:dyDescent="0.3">
      <c r="A26" s="76">
        <v>45170</v>
      </c>
      <c r="B26" t="s">
        <v>1101</v>
      </c>
      <c r="C26" t="s">
        <v>1102</v>
      </c>
      <c r="D26" t="s">
        <v>1103</v>
      </c>
      <c r="E26" t="s">
        <v>586</v>
      </c>
      <c r="F26" t="s">
        <v>587</v>
      </c>
      <c r="G26" t="s">
        <v>1124</v>
      </c>
      <c r="O26">
        <v>1630</v>
      </c>
      <c r="Q26">
        <v>15</v>
      </c>
    </row>
    <row r="27" spans="1:17" x14ac:dyDescent="0.3">
      <c r="A27" s="76">
        <v>45170</v>
      </c>
      <c r="B27" t="s">
        <v>1101</v>
      </c>
      <c r="C27" t="s">
        <v>1102</v>
      </c>
      <c r="D27" t="s">
        <v>1103</v>
      </c>
      <c r="E27" t="s">
        <v>586</v>
      </c>
      <c r="F27" t="s">
        <v>587</v>
      </c>
      <c r="G27" t="s">
        <v>1125</v>
      </c>
      <c r="O27">
        <v>1630</v>
      </c>
      <c r="Q27">
        <v>15</v>
      </c>
    </row>
    <row r="28" spans="1:17" x14ac:dyDescent="0.3">
      <c r="A28" s="76">
        <v>45200</v>
      </c>
      <c r="B28" t="s">
        <v>1126</v>
      </c>
      <c r="C28" t="s">
        <v>1127</v>
      </c>
      <c r="D28" t="s">
        <v>1128</v>
      </c>
      <c r="E28" t="s">
        <v>586</v>
      </c>
      <c r="F28" t="s">
        <v>587</v>
      </c>
      <c r="G28" t="s">
        <v>1122</v>
      </c>
      <c r="O28">
        <v>1643</v>
      </c>
    </row>
    <row r="29" spans="1:17" x14ac:dyDescent="0.3">
      <c r="A29" s="76">
        <v>45200</v>
      </c>
      <c r="B29" t="s">
        <v>1129</v>
      </c>
      <c r="C29" t="s">
        <v>1130</v>
      </c>
      <c r="D29" t="s">
        <v>1131</v>
      </c>
      <c r="E29" t="s">
        <v>586</v>
      </c>
      <c r="F29" t="s">
        <v>587</v>
      </c>
      <c r="G29" t="s">
        <v>1132</v>
      </c>
      <c r="O29">
        <v>1641</v>
      </c>
    </row>
    <row r="30" spans="1:17" x14ac:dyDescent="0.3">
      <c r="A30" s="76">
        <v>45200</v>
      </c>
      <c r="B30" t="s">
        <v>1133</v>
      </c>
      <c r="C30" t="s">
        <v>1134</v>
      </c>
      <c r="D30" t="s">
        <v>1135</v>
      </c>
      <c r="E30" t="s">
        <v>586</v>
      </c>
      <c r="F30" t="s">
        <v>587</v>
      </c>
      <c r="G30" t="s">
        <v>1136</v>
      </c>
      <c r="O30">
        <v>1648</v>
      </c>
    </row>
    <row r="31" spans="1:17" x14ac:dyDescent="0.3">
      <c r="A31" s="76">
        <v>45231</v>
      </c>
      <c r="B31" t="s">
        <v>1150</v>
      </c>
      <c r="C31" t="s">
        <v>1144</v>
      </c>
      <c r="D31" t="s">
        <v>1128</v>
      </c>
      <c r="E31" t="s">
        <v>586</v>
      </c>
      <c r="F31" t="s">
        <v>587</v>
      </c>
      <c r="G31" t="s">
        <v>1364</v>
      </c>
      <c r="O31">
        <v>1666</v>
      </c>
    </row>
    <row r="32" spans="1:17" x14ac:dyDescent="0.3">
      <c r="A32" s="76">
        <v>45231</v>
      </c>
      <c r="B32" t="s">
        <v>1151</v>
      </c>
      <c r="C32" t="s">
        <v>1145</v>
      </c>
      <c r="D32" t="s">
        <v>1128</v>
      </c>
      <c r="E32" t="s">
        <v>586</v>
      </c>
      <c r="F32" t="s">
        <v>587</v>
      </c>
      <c r="G32" t="s">
        <v>1365</v>
      </c>
      <c r="O32">
        <v>1666</v>
      </c>
    </row>
    <row r="33" spans="1:15" x14ac:dyDescent="0.3">
      <c r="A33" s="76">
        <v>45231</v>
      </c>
      <c r="B33" t="s">
        <v>1152</v>
      </c>
      <c r="C33" t="s">
        <v>1146</v>
      </c>
      <c r="D33" t="s">
        <v>1017</v>
      </c>
      <c r="E33" t="s">
        <v>586</v>
      </c>
      <c r="F33" t="s">
        <v>587</v>
      </c>
      <c r="G33" t="s">
        <v>1366</v>
      </c>
      <c r="O33">
        <v>1681</v>
      </c>
    </row>
    <row r="34" spans="1:15" x14ac:dyDescent="0.3">
      <c r="A34" s="76">
        <v>45231</v>
      </c>
      <c r="B34" t="s">
        <v>1152</v>
      </c>
      <c r="C34" t="s">
        <v>1147</v>
      </c>
      <c r="D34" t="s">
        <v>1017</v>
      </c>
      <c r="E34" t="s">
        <v>586</v>
      </c>
      <c r="F34" t="s">
        <v>587</v>
      </c>
      <c r="G34" t="s">
        <v>1367</v>
      </c>
      <c r="O34">
        <v>1681</v>
      </c>
    </row>
    <row r="35" spans="1:15" x14ac:dyDescent="0.3">
      <c r="A35" s="76">
        <v>45261</v>
      </c>
      <c r="B35" t="s">
        <v>1152</v>
      </c>
      <c r="C35" t="s">
        <v>1153</v>
      </c>
      <c r="D35" t="s">
        <v>1017</v>
      </c>
      <c r="E35" t="s">
        <v>586</v>
      </c>
      <c r="F35" t="s">
        <v>1154</v>
      </c>
      <c r="G35" t="s">
        <v>1368</v>
      </c>
      <c r="O35">
        <v>1706</v>
      </c>
    </row>
    <row r="36" spans="1:15" x14ac:dyDescent="0.3">
      <c r="A36" s="76">
        <v>45261</v>
      </c>
      <c r="B36" t="s">
        <v>1155</v>
      </c>
      <c r="C36" t="s">
        <v>1156</v>
      </c>
      <c r="D36" t="s">
        <v>1017</v>
      </c>
      <c r="E36" t="s">
        <v>586</v>
      </c>
      <c r="F36" t="s">
        <v>1157</v>
      </c>
      <c r="G36" t="s">
        <v>1369</v>
      </c>
      <c r="O36">
        <v>1706</v>
      </c>
    </row>
    <row r="37" spans="1:15" x14ac:dyDescent="0.3">
      <c r="A37" s="76">
        <v>45261</v>
      </c>
      <c r="B37" t="s">
        <v>1158</v>
      </c>
      <c r="C37" t="s">
        <v>1159</v>
      </c>
      <c r="D37" t="s">
        <v>1017</v>
      </c>
      <c r="E37" t="s">
        <v>586</v>
      </c>
      <c r="F37" t="s">
        <v>587</v>
      </c>
      <c r="G37" t="s">
        <v>1370</v>
      </c>
      <c r="O37">
        <v>1707</v>
      </c>
    </row>
    <row r="38" spans="1:15" x14ac:dyDescent="0.3">
      <c r="A38" s="76">
        <v>45261</v>
      </c>
      <c r="B38" t="s">
        <v>1160</v>
      </c>
      <c r="C38" t="s">
        <v>1161</v>
      </c>
      <c r="D38" t="s">
        <v>1017</v>
      </c>
      <c r="E38" t="s">
        <v>586</v>
      </c>
      <c r="F38" t="s">
        <v>587</v>
      </c>
      <c r="G38" t="s">
        <v>1371</v>
      </c>
      <c r="O38">
        <v>1707</v>
      </c>
    </row>
    <row r="39" spans="1:15" x14ac:dyDescent="0.3">
      <c r="A39" s="76">
        <v>45261</v>
      </c>
      <c r="B39" t="s">
        <v>1162</v>
      </c>
      <c r="C39" t="s">
        <v>1163</v>
      </c>
      <c r="D39" t="s">
        <v>1128</v>
      </c>
      <c r="E39" t="s">
        <v>586</v>
      </c>
      <c r="F39" t="s">
        <v>587</v>
      </c>
      <c r="G39" t="s">
        <v>1372</v>
      </c>
      <c r="O39">
        <v>1706</v>
      </c>
    </row>
    <row r="40" spans="1:15" x14ac:dyDescent="0.3">
      <c r="A40" s="76">
        <v>45261</v>
      </c>
      <c r="B40" t="s">
        <v>1164</v>
      </c>
      <c r="C40" t="s">
        <v>1165</v>
      </c>
      <c r="D40" t="s">
        <v>1017</v>
      </c>
      <c r="E40" t="s">
        <v>586</v>
      </c>
      <c r="F40" t="s">
        <v>1166</v>
      </c>
      <c r="G40" t="s">
        <v>1373</v>
      </c>
      <c r="O40">
        <v>1707</v>
      </c>
    </row>
    <row r="41" spans="1:15" x14ac:dyDescent="0.3">
      <c r="A41" s="76">
        <v>45261</v>
      </c>
      <c r="B41" t="s">
        <v>1167</v>
      </c>
      <c r="C41" t="s">
        <v>1168</v>
      </c>
      <c r="D41" t="s">
        <v>1017</v>
      </c>
      <c r="E41" t="s">
        <v>586</v>
      </c>
      <c r="F41" t="s">
        <v>1169</v>
      </c>
      <c r="G41" t="s">
        <v>1374</v>
      </c>
      <c r="O41">
        <v>1707</v>
      </c>
    </row>
    <row r="42" spans="1:15" x14ac:dyDescent="0.3">
      <c r="A42" s="76">
        <v>45292</v>
      </c>
      <c r="B42" t="s">
        <v>1172</v>
      </c>
      <c r="C42" t="s">
        <v>1173</v>
      </c>
      <c r="D42" t="s">
        <v>1017</v>
      </c>
      <c r="E42" t="s">
        <v>586</v>
      </c>
      <c r="F42" t="s">
        <v>1174</v>
      </c>
      <c r="G42" t="s">
        <v>1375</v>
      </c>
      <c r="O42">
        <v>1738</v>
      </c>
    </row>
    <row r="43" spans="1:15" x14ac:dyDescent="0.3">
      <c r="A43" s="76">
        <v>45292</v>
      </c>
      <c r="B43" t="s">
        <v>1172</v>
      </c>
      <c r="C43" t="s">
        <v>1175</v>
      </c>
      <c r="D43" t="s">
        <v>1017</v>
      </c>
      <c r="E43" t="s">
        <v>586</v>
      </c>
      <c r="F43" t="s">
        <v>1176</v>
      </c>
      <c r="G43" t="s">
        <v>1376</v>
      </c>
      <c r="O43">
        <v>1738</v>
      </c>
    </row>
    <row r="44" spans="1:15" x14ac:dyDescent="0.3">
      <c r="A44" s="76">
        <v>45323</v>
      </c>
      <c r="B44" t="s">
        <v>1180</v>
      </c>
      <c r="C44" t="s">
        <v>1181</v>
      </c>
      <c r="D44" t="s">
        <v>1182</v>
      </c>
      <c r="E44" t="s">
        <v>586</v>
      </c>
      <c r="F44" t="s">
        <v>1183</v>
      </c>
      <c r="G44" t="s">
        <v>1377</v>
      </c>
      <c r="O44">
        <v>1747</v>
      </c>
    </row>
    <row r="45" spans="1:15" x14ac:dyDescent="0.3">
      <c r="A45" s="76">
        <v>45323</v>
      </c>
      <c r="B45" t="s">
        <v>1184</v>
      </c>
      <c r="C45" t="s">
        <v>1185</v>
      </c>
      <c r="D45" t="s">
        <v>1017</v>
      </c>
      <c r="E45" t="s">
        <v>586</v>
      </c>
      <c r="F45" t="s">
        <v>587</v>
      </c>
      <c r="G45" t="s">
        <v>1378</v>
      </c>
      <c r="O45">
        <v>1744</v>
      </c>
    </row>
    <row r="46" spans="1:15" x14ac:dyDescent="0.3">
      <c r="A46" s="76">
        <v>45323</v>
      </c>
      <c r="B46" t="s">
        <v>1186</v>
      </c>
      <c r="C46" t="s">
        <v>1187</v>
      </c>
      <c r="D46" t="s">
        <v>1017</v>
      </c>
      <c r="E46" t="s">
        <v>586</v>
      </c>
      <c r="F46" t="s">
        <v>587</v>
      </c>
      <c r="G46" t="s">
        <v>1379</v>
      </c>
      <c r="O46">
        <v>1744</v>
      </c>
    </row>
    <row r="47" spans="1:15" x14ac:dyDescent="0.3">
      <c r="A47" s="76">
        <v>45323</v>
      </c>
      <c r="B47" t="s">
        <v>1186</v>
      </c>
      <c r="C47" t="s">
        <v>1188</v>
      </c>
      <c r="D47" t="s">
        <v>1017</v>
      </c>
      <c r="E47" t="s">
        <v>586</v>
      </c>
      <c r="F47" t="s">
        <v>587</v>
      </c>
      <c r="G47" t="s">
        <v>1380</v>
      </c>
      <c r="O47">
        <v>1744</v>
      </c>
    </row>
    <row r="48" spans="1:15" x14ac:dyDescent="0.3">
      <c r="A48" s="76">
        <v>45323</v>
      </c>
      <c r="B48" t="s">
        <v>1189</v>
      </c>
      <c r="C48" t="s">
        <v>1190</v>
      </c>
      <c r="D48" t="s">
        <v>1017</v>
      </c>
      <c r="E48" t="s">
        <v>586</v>
      </c>
      <c r="F48" t="s">
        <v>587</v>
      </c>
      <c r="G48" t="s">
        <v>1381</v>
      </c>
      <c r="O48">
        <v>1744</v>
      </c>
    </row>
    <row r="49" spans="1:15" x14ac:dyDescent="0.3">
      <c r="A49" s="76">
        <v>45323</v>
      </c>
      <c r="B49" t="s">
        <v>1191</v>
      </c>
      <c r="C49" t="s">
        <v>1192</v>
      </c>
      <c r="D49" t="s">
        <v>1017</v>
      </c>
      <c r="E49" t="s">
        <v>586</v>
      </c>
      <c r="F49" t="s">
        <v>587</v>
      </c>
      <c r="G49" t="s">
        <v>1382</v>
      </c>
      <c r="O49">
        <v>1744</v>
      </c>
    </row>
    <row r="50" spans="1:15" x14ac:dyDescent="0.3">
      <c r="A50" s="76">
        <v>45323</v>
      </c>
      <c r="B50" t="s">
        <v>1191</v>
      </c>
      <c r="C50" t="s">
        <v>1193</v>
      </c>
      <c r="D50" t="s">
        <v>1017</v>
      </c>
      <c r="E50" t="s">
        <v>586</v>
      </c>
      <c r="F50" t="s">
        <v>587</v>
      </c>
      <c r="G50" t="s">
        <v>1383</v>
      </c>
      <c r="O50">
        <v>1744</v>
      </c>
    </row>
    <row r="51" spans="1:15" x14ac:dyDescent="0.3">
      <c r="A51" s="76">
        <v>45323</v>
      </c>
      <c r="B51" t="s">
        <v>1194</v>
      </c>
      <c r="C51" t="s">
        <v>1195</v>
      </c>
      <c r="D51" t="s">
        <v>1017</v>
      </c>
      <c r="E51" t="s">
        <v>586</v>
      </c>
      <c r="F51" t="s">
        <v>1196</v>
      </c>
      <c r="G51" t="s">
        <v>1384</v>
      </c>
      <c r="O51">
        <v>1744</v>
      </c>
    </row>
    <row r="52" spans="1:15" x14ac:dyDescent="0.3">
      <c r="A52" s="76">
        <v>45323</v>
      </c>
      <c r="B52" t="s">
        <v>1197</v>
      </c>
      <c r="C52" t="s">
        <v>1198</v>
      </c>
      <c r="D52" t="s">
        <v>1017</v>
      </c>
      <c r="E52" t="s">
        <v>586</v>
      </c>
      <c r="F52" t="s">
        <v>1199</v>
      </c>
      <c r="G52" t="s">
        <v>1385</v>
      </c>
      <c r="O52">
        <v>1744</v>
      </c>
    </row>
    <row r="53" spans="1:15" x14ac:dyDescent="0.3">
      <c r="A53" s="76">
        <v>45323</v>
      </c>
      <c r="B53" t="s">
        <v>1197</v>
      </c>
      <c r="C53" t="s">
        <v>1200</v>
      </c>
      <c r="D53" t="s">
        <v>1017</v>
      </c>
      <c r="E53" t="s">
        <v>586</v>
      </c>
      <c r="F53" t="s">
        <v>1201</v>
      </c>
      <c r="G53" t="s">
        <v>1386</v>
      </c>
      <c r="O53">
        <v>1744</v>
      </c>
    </row>
    <row r="54" spans="1:15" x14ac:dyDescent="0.3">
      <c r="A54" s="76">
        <v>45323</v>
      </c>
      <c r="B54" t="s">
        <v>1197</v>
      </c>
      <c r="C54" t="s">
        <v>1202</v>
      </c>
      <c r="D54" t="s">
        <v>1017</v>
      </c>
      <c r="E54" t="s">
        <v>586</v>
      </c>
      <c r="F54" t="s">
        <v>1203</v>
      </c>
      <c r="G54" t="s">
        <v>1387</v>
      </c>
      <c r="O54">
        <v>1744</v>
      </c>
    </row>
    <row r="55" spans="1:15" x14ac:dyDescent="0.3">
      <c r="A55" s="76">
        <v>45323</v>
      </c>
      <c r="B55" t="s">
        <v>1197</v>
      </c>
      <c r="C55" t="s">
        <v>1204</v>
      </c>
      <c r="D55" t="s">
        <v>1017</v>
      </c>
      <c r="E55" t="s">
        <v>586</v>
      </c>
      <c r="F55" t="s">
        <v>1205</v>
      </c>
      <c r="G55" t="s">
        <v>1388</v>
      </c>
      <c r="O55">
        <v>1744</v>
      </c>
    </row>
    <row r="56" spans="1:15" x14ac:dyDescent="0.3">
      <c r="A56" s="76">
        <v>45323</v>
      </c>
      <c r="B56" t="s">
        <v>1197</v>
      </c>
      <c r="C56" t="s">
        <v>1206</v>
      </c>
      <c r="D56" t="s">
        <v>1017</v>
      </c>
      <c r="E56" t="s">
        <v>586</v>
      </c>
      <c r="F56" t="s">
        <v>1207</v>
      </c>
      <c r="G56" t="s">
        <v>1389</v>
      </c>
      <c r="O56">
        <v>1744</v>
      </c>
    </row>
    <row r="57" spans="1:15" x14ac:dyDescent="0.3">
      <c r="A57" s="76">
        <v>45323</v>
      </c>
      <c r="B57" t="s">
        <v>1197</v>
      </c>
      <c r="C57" t="s">
        <v>1208</v>
      </c>
      <c r="D57" t="s">
        <v>1017</v>
      </c>
      <c r="E57" t="s">
        <v>586</v>
      </c>
      <c r="F57" t="s">
        <v>1209</v>
      </c>
      <c r="G57" t="s">
        <v>1390</v>
      </c>
      <c r="O57">
        <v>1744</v>
      </c>
    </row>
    <row r="58" spans="1:15" x14ac:dyDescent="0.3">
      <c r="A58" s="76">
        <v>45323</v>
      </c>
      <c r="B58" t="s">
        <v>1210</v>
      </c>
      <c r="C58" t="s">
        <v>1211</v>
      </c>
      <c r="D58" t="s">
        <v>1017</v>
      </c>
      <c r="E58" t="s">
        <v>586</v>
      </c>
      <c r="F58" t="s">
        <v>1212</v>
      </c>
      <c r="G58" t="s">
        <v>1391</v>
      </c>
      <c r="O58">
        <v>1744</v>
      </c>
    </row>
    <row r="59" spans="1:15" x14ac:dyDescent="0.3">
      <c r="A59" s="76">
        <v>45323</v>
      </c>
      <c r="B59" t="s">
        <v>1210</v>
      </c>
      <c r="C59" t="s">
        <v>1213</v>
      </c>
      <c r="D59" t="s">
        <v>1017</v>
      </c>
      <c r="E59" t="s">
        <v>586</v>
      </c>
      <c r="F59" t="s">
        <v>1214</v>
      </c>
      <c r="G59" t="s">
        <v>1392</v>
      </c>
      <c r="O59">
        <v>1744</v>
      </c>
    </row>
    <row r="60" spans="1:15" x14ac:dyDescent="0.3">
      <c r="A60" s="76">
        <v>45323</v>
      </c>
      <c r="B60" t="s">
        <v>1210</v>
      </c>
      <c r="C60" t="s">
        <v>1215</v>
      </c>
      <c r="D60" t="s">
        <v>1017</v>
      </c>
      <c r="E60" t="s">
        <v>586</v>
      </c>
      <c r="F60" t="s">
        <v>1216</v>
      </c>
      <c r="G60" t="s">
        <v>1393</v>
      </c>
      <c r="O60">
        <v>1744</v>
      </c>
    </row>
    <row r="61" spans="1:15" x14ac:dyDescent="0.3">
      <c r="A61" s="76">
        <v>45323</v>
      </c>
      <c r="B61" t="s">
        <v>1210</v>
      </c>
      <c r="C61" t="s">
        <v>1217</v>
      </c>
      <c r="D61" t="s">
        <v>1017</v>
      </c>
      <c r="E61" t="s">
        <v>586</v>
      </c>
      <c r="F61" t="s">
        <v>1218</v>
      </c>
      <c r="G61" t="s">
        <v>1394</v>
      </c>
      <c r="O61">
        <v>1744</v>
      </c>
    </row>
    <row r="62" spans="1:15" x14ac:dyDescent="0.3">
      <c r="A62" s="76">
        <v>45323</v>
      </c>
      <c r="B62" t="s">
        <v>1210</v>
      </c>
      <c r="C62" t="s">
        <v>1219</v>
      </c>
      <c r="D62" t="s">
        <v>1017</v>
      </c>
      <c r="E62" t="s">
        <v>586</v>
      </c>
      <c r="F62" t="s">
        <v>1220</v>
      </c>
      <c r="G62" t="s">
        <v>1395</v>
      </c>
      <c r="O62">
        <v>1744</v>
      </c>
    </row>
    <row r="63" spans="1:15" x14ac:dyDescent="0.3">
      <c r="A63" s="76">
        <v>45323</v>
      </c>
      <c r="B63" t="s">
        <v>1221</v>
      </c>
      <c r="C63" t="s">
        <v>1222</v>
      </c>
      <c r="D63" t="s">
        <v>1017</v>
      </c>
      <c r="E63" t="s">
        <v>586</v>
      </c>
      <c r="F63" t="s">
        <v>1223</v>
      </c>
      <c r="G63" t="s">
        <v>1396</v>
      </c>
      <c r="O63">
        <v>1744</v>
      </c>
    </row>
    <row r="64" spans="1:15" x14ac:dyDescent="0.3">
      <c r="A64" s="76">
        <v>45323</v>
      </c>
      <c r="B64" t="s">
        <v>1221</v>
      </c>
      <c r="C64" t="s">
        <v>1224</v>
      </c>
      <c r="D64" t="s">
        <v>1017</v>
      </c>
      <c r="E64" t="s">
        <v>586</v>
      </c>
      <c r="F64" t="s">
        <v>1225</v>
      </c>
      <c r="G64" t="s">
        <v>1397</v>
      </c>
      <c r="O64">
        <v>1744</v>
      </c>
    </row>
    <row r="65" spans="1:15" x14ac:dyDescent="0.3">
      <c r="A65" s="76">
        <v>45323</v>
      </c>
      <c r="B65" t="s">
        <v>1226</v>
      </c>
      <c r="C65" t="s">
        <v>1227</v>
      </c>
      <c r="D65" t="s">
        <v>1017</v>
      </c>
      <c r="E65" t="s">
        <v>586</v>
      </c>
      <c r="F65" t="s">
        <v>1228</v>
      </c>
      <c r="G65" t="s">
        <v>1398</v>
      </c>
      <c r="O65">
        <v>1744</v>
      </c>
    </row>
    <row r="66" spans="1:15" x14ac:dyDescent="0.3">
      <c r="A66" s="76">
        <v>45323</v>
      </c>
      <c r="B66" t="s">
        <v>1229</v>
      </c>
      <c r="C66" t="s">
        <v>1230</v>
      </c>
      <c r="D66" t="s">
        <v>1128</v>
      </c>
      <c r="E66" t="s">
        <v>586</v>
      </c>
      <c r="F66" t="s">
        <v>587</v>
      </c>
      <c r="G66" t="s">
        <v>1399</v>
      </c>
      <c r="O66">
        <v>1751</v>
      </c>
    </row>
    <row r="67" spans="1:15" x14ac:dyDescent="0.3">
      <c r="A67" s="76">
        <v>45323</v>
      </c>
      <c r="B67" t="s">
        <v>1231</v>
      </c>
      <c r="C67" t="s">
        <v>1232</v>
      </c>
      <c r="D67" t="s">
        <v>1017</v>
      </c>
      <c r="E67" t="s">
        <v>586</v>
      </c>
      <c r="F67" t="s">
        <v>1233</v>
      </c>
      <c r="G67" t="s">
        <v>1400</v>
      </c>
      <c r="O67">
        <v>1747</v>
      </c>
    </row>
    <row r="68" spans="1:15" x14ac:dyDescent="0.3">
      <c r="A68" s="76">
        <v>45323</v>
      </c>
      <c r="B68" t="s">
        <v>1231</v>
      </c>
      <c r="C68" t="s">
        <v>1234</v>
      </c>
      <c r="D68" t="s">
        <v>1017</v>
      </c>
      <c r="E68" t="s">
        <v>586</v>
      </c>
      <c r="F68" t="s">
        <v>1235</v>
      </c>
      <c r="G68" t="s">
        <v>1401</v>
      </c>
      <c r="O68">
        <v>1747</v>
      </c>
    </row>
    <row r="69" spans="1:15" x14ac:dyDescent="0.3">
      <c r="A69" s="76">
        <v>45323</v>
      </c>
      <c r="B69" t="s">
        <v>1231</v>
      </c>
      <c r="C69" t="s">
        <v>1236</v>
      </c>
      <c r="D69" t="s">
        <v>1017</v>
      </c>
      <c r="E69" t="s">
        <v>586</v>
      </c>
      <c r="F69" t="s">
        <v>1237</v>
      </c>
      <c r="G69" t="s">
        <v>1402</v>
      </c>
      <c r="O69">
        <v>1747</v>
      </c>
    </row>
    <row r="70" spans="1:15" x14ac:dyDescent="0.3">
      <c r="A70" s="76">
        <v>45323</v>
      </c>
      <c r="B70" t="s">
        <v>1231</v>
      </c>
      <c r="C70" t="s">
        <v>1238</v>
      </c>
      <c r="D70" t="s">
        <v>1017</v>
      </c>
      <c r="E70" t="s">
        <v>586</v>
      </c>
      <c r="F70" t="s">
        <v>1239</v>
      </c>
      <c r="G70" t="s">
        <v>1403</v>
      </c>
      <c r="O70">
        <v>1747</v>
      </c>
    </row>
    <row r="71" spans="1:15" x14ac:dyDescent="0.3">
      <c r="A71" s="76">
        <v>45323</v>
      </c>
      <c r="B71" t="s">
        <v>1231</v>
      </c>
      <c r="C71" t="s">
        <v>1240</v>
      </c>
      <c r="D71" t="s">
        <v>1017</v>
      </c>
      <c r="E71" t="s">
        <v>586</v>
      </c>
      <c r="F71" t="s">
        <v>1241</v>
      </c>
      <c r="G71" t="s">
        <v>1404</v>
      </c>
      <c r="O71">
        <v>1747</v>
      </c>
    </row>
    <row r="72" spans="1:15" x14ac:dyDescent="0.3">
      <c r="A72" s="76">
        <v>45323</v>
      </c>
      <c r="B72" t="s">
        <v>1231</v>
      </c>
      <c r="C72" t="s">
        <v>1242</v>
      </c>
      <c r="D72" t="s">
        <v>1017</v>
      </c>
      <c r="E72" t="s">
        <v>586</v>
      </c>
      <c r="F72" t="s">
        <v>1243</v>
      </c>
      <c r="G72" t="s">
        <v>1405</v>
      </c>
      <c r="O72">
        <v>1747</v>
      </c>
    </row>
    <row r="73" spans="1:15" x14ac:dyDescent="0.3">
      <c r="A73" s="76">
        <v>45323</v>
      </c>
      <c r="B73" t="s">
        <v>1231</v>
      </c>
      <c r="C73" t="s">
        <v>1244</v>
      </c>
      <c r="D73" t="s">
        <v>1017</v>
      </c>
      <c r="E73" t="s">
        <v>586</v>
      </c>
      <c r="F73" t="s">
        <v>1245</v>
      </c>
      <c r="G73" t="s">
        <v>1406</v>
      </c>
      <c r="O73">
        <v>1747</v>
      </c>
    </row>
    <row r="74" spans="1:15" x14ac:dyDescent="0.3">
      <c r="A74" s="76">
        <v>45323</v>
      </c>
      <c r="B74" t="s">
        <v>1231</v>
      </c>
      <c r="C74" t="s">
        <v>1246</v>
      </c>
      <c r="D74" t="s">
        <v>1017</v>
      </c>
      <c r="E74" t="s">
        <v>586</v>
      </c>
      <c r="F74" t="s">
        <v>1247</v>
      </c>
      <c r="G74" t="s">
        <v>1407</v>
      </c>
      <c r="O74">
        <v>1747</v>
      </c>
    </row>
    <row r="75" spans="1:15" x14ac:dyDescent="0.3">
      <c r="A75" s="76">
        <v>45323</v>
      </c>
      <c r="B75" t="s">
        <v>1231</v>
      </c>
      <c r="C75" t="s">
        <v>1248</v>
      </c>
      <c r="D75" t="s">
        <v>1017</v>
      </c>
      <c r="E75" t="s">
        <v>586</v>
      </c>
      <c r="F75" t="s">
        <v>1249</v>
      </c>
      <c r="G75" t="s">
        <v>1408</v>
      </c>
      <c r="O75">
        <v>1747</v>
      </c>
    </row>
    <row r="76" spans="1:15" x14ac:dyDescent="0.3">
      <c r="A76" s="76">
        <v>45323</v>
      </c>
      <c r="B76" t="s">
        <v>1231</v>
      </c>
      <c r="C76" t="s">
        <v>1250</v>
      </c>
      <c r="D76" t="s">
        <v>1017</v>
      </c>
      <c r="E76" t="s">
        <v>586</v>
      </c>
      <c r="F76" t="s">
        <v>1251</v>
      </c>
      <c r="G76" t="s">
        <v>1409</v>
      </c>
      <c r="O76">
        <v>1747</v>
      </c>
    </row>
    <row r="77" spans="1:15" x14ac:dyDescent="0.3">
      <c r="A77" s="76">
        <v>45323</v>
      </c>
      <c r="B77" t="s">
        <v>1231</v>
      </c>
      <c r="C77" t="s">
        <v>1252</v>
      </c>
      <c r="D77" t="s">
        <v>1017</v>
      </c>
      <c r="E77" t="s">
        <v>586</v>
      </c>
      <c r="F77" t="s">
        <v>1253</v>
      </c>
      <c r="G77" t="s">
        <v>1410</v>
      </c>
      <c r="O77">
        <v>1747</v>
      </c>
    </row>
    <row r="78" spans="1:15" x14ac:dyDescent="0.3">
      <c r="A78" s="76">
        <v>45323</v>
      </c>
      <c r="B78" t="s">
        <v>1254</v>
      </c>
      <c r="C78" t="s">
        <v>1255</v>
      </c>
      <c r="D78" t="s">
        <v>1017</v>
      </c>
      <c r="E78" t="s">
        <v>586</v>
      </c>
      <c r="F78" t="s">
        <v>587</v>
      </c>
      <c r="G78" t="s">
        <v>1411</v>
      </c>
      <c r="O78">
        <v>1751</v>
      </c>
    </row>
    <row r="79" spans="1:15" x14ac:dyDescent="0.3">
      <c r="A79" s="76">
        <v>45323</v>
      </c>
      <c r="B79" t="s">
        <v>1256</v>
      </c>
      <c r="C79" t="s">
        <v>1257</v>
      </c>
      <c r="D79" t="s">
        <v>1017</v>
      </c>
      <c r="E79" t="s">
        <v>586</v>
      </c>
      <c r="F79" t="s">
        <v>587</v>
      </c>
      <c r="G79" t="s">
        <v>1412</v>
      </c>
      <c r="O79">
        <v>1751</v>
      </c>
    </row>
    <row r="80" spans="1:15" x14ac:dyDescent="0.3">
      <c r="A80" s="76">
        <v>45323</v>
      </c>
      <c r="B80" t="s">
        <v>1256</v>
      </c>
      <c r="C80" t="s">
        <v>1258</v>
      </c>
      <c r="D80" t="s">
        <v>1017</v>
      </c>
      <c r="E80" t="s">
        <v>586</v>
      </c>
      <c r="F80" t="s">
        <v>587</v>
      </c>
      <c r="G80" t="s">
        <v>1413</v>
      </c>
      <c r="O80">
        <v>1751</v>
      </c>
    </row>
    <row r="81" spans="1:15" x14ac:dyDescent="0.3">
      <c r="A81" s="76">
        <v>45323</v>
      </c>
      <c r="B81" t="s">
        <v>1256</v>
      </c>
      <c r="C81" t="s">
        <v>1259</v>
      </c>
      <c r="D81" t="s">
        <v>1017</v>
      </c>
      <c r="E81" t="s">
        <v>586</v>
      </c>
      <c r="F81" t="s">
        <v>587</v>
      </c>
      <c r="G81" t="s">
        <v>1414</v>
      </c>
      <c r="O81">
        <v>1751</v>
      </c>
    </row>
    <row r="82" spans="1:15" x14ac:dyDescent="0.3">
      <c r="A82" s="76">
        <v>45323</v>
      </c>
      <c r="B82" t="s">
        <v>1260</v>
      </c>
      <c r="C82" t="s">
        <v>1261</v>
      </c>
      <c r="D82" t="s">
        <v>1017</v>
      </c>
      <c r="E82" t="s">
        <v>586</v>
      </c>
      <c r="F82" t="s">
        <v>587</v>
      </c>
      <c r="G82" t="s">
        <v>1415</v>
      </c>
      <c r="O82">
        <v>1751</v>
      </c>
    </row>
    <row r="83" spans="1:15" x14ac:dyDescent="0.3">
      <c r="A83" s="76">
        <v>45323</v>
      </c>
      <c r="B83" t="s">
        <v>1260</v>
      </c>
      <c r="C83" t="s">
        <v>1262</v>
      </c>
      <c r="D83" t="s">
        <v>1017</v>
      </c>
      <c r="E83" t="s">
        <v>586</v>
      </c>
      <c r="F83" t="s">
        <v>587</v>
      </c>
      <c r="G83" t="s">
        <v>1416</v>
      </c>
      <c r="O83">
        <v>1751</v>
      </c>
    </row>
    <row r="84" spans="1:15" x14ac:dyDescent="0.3">
      <c r="A84" s="76">
        <v>45323</v>
      </c>
      <c r="B84" t="s">
        <v>1263</v>
      </c>
      <c r="C84" t="s">
        <v>1264</v>
      </c>
      <c r="D84" t="s">
        <v>1017</v>
      </c>
      <c r="E84" t="s">
        <v>586</v>
      </c>
      <c r="F84" t="s">
        <v>587</v>
      </c>
      <c r="G84" t="s">
        <v>1417</v>
      </c>
      <c r="O84">
        <v>1751</v>
      </c>
    </row>
    <row r="85" spans="1:15" x14ac:dyDescent="0.3">
      <c r="A85" s="76">
        <v>45323</v>
      </c>
      <c r="B85" t="s">
        <v>1265</v>
      </c>
      <c r="C85" t="s">
        <v>1266</v>
      </c>
      <c r="D85" t="s">
        <v>1267</v>
      </c>
      <c r="E85" t="s">
        <v>586</v>
      </c>
      <c r="F85" t="s">
        <v>587</v>
      </c>
      <c r="G85" t="s">
        <v>1418</v>
      </c>
      <c r="O85">
        <v>1753</v>
      </c>
    </row>
    <row r="86" spans="1:15" x14ac:dyDescent="0.3">
      <c r="A86" s="76">
        <v>45323</v>
      </c>
      <c r="B86" t="s">
        <v>1265</v>
      </c>
      <c r="C86" t="s">
        <v>1268</v>
      </c>
      <c r="D86" t="s">
        <v>1267</v>
      </c>
      <c r="E86" t="s">
        <v>586</v>
      </c>
      <c r="F86" t="s">
        <v>587</v>
      </c>
      <c r="G86" t="s">
        <v>1419</v>
      </c>
      <c r="O86">
        <v>1753</v>
      </c>
    </row>
    <row r="87" spans="1:15" x14ac:dyDescent="0.3">
      <c r="A87" s="76">
        <v>45323</v>
      </c>
      <c r="B87" t="s">
        <v>1265</v>
      </c>
      <c r="C87" t="s">
        <v>1269</v>
      </c>
      <c r="D87" t="s">
        <v>1267</v>
      </c>
      <c r="E87" t="s">
        <v>586</v>
      </c>
      <c r="F87" t="s">
        <v>587</v>
      </c>
      <c r="G87" t="s">
        <v>1420</v>
      </c>
      <c r="O87">
        <v>1753</v>
      </c>
    </row>
    <row r="88" spans="1:15" x14ac:dyDescent="0.3">
      <c r="A88" s="76">
        <v>45323</v>
      </c>
      <c r="B88" t="s">
        <v>1265</v>
      </c>
      <c r="C88" t="s">
        <v>1270</v>
      </c>
      <c r="D88" t="s">
        <v>1267</v>
      </c>
      <c r="E88" t="s">
        <v>586</v>
      </c>
      <c r="F88" t="s">
        <v>587</v>
      </c>
      <c r="G88" t="s">
        <v>1421</v>
      </c>
      <c r="O88">
        <v>1753</v>
      </c>
    </row>
    <row r="89" spans="1:15" x14ac:dyDescent="0.3">
      <c r="A89" s="76">
        <v>45323</v>
      </c>
      <c r="B89" t="s">
        <v>1265</v>
      </c>
      <c r="C89" t="s">
        <v>1271</v>
      </c>
      <c r="D89" t="s">
        <v>1267</v>
      </c>
      <c r="E89" t="s">
        <v>586</v>
      </c>
      <c r="F89" t="s">
        <v>587</v>
      </c>
      <c r="G89" t="s">
        <v>1132</v>
      </c>
      <c r="O89">
        <v>1753</v>
      </c>
    </row>
    <row r="90" spans="1:15" x14ac:dyDescent="0.3">
      <c r="A90" s="76">
        <v>45352</v>
      </c>
      <c r="B90" t="s">
        <v>1422</v>
      </c>
      <c r="C90" t="s">
        <v>1315</v>
      </c>
      <c r="D90" t="s">
        <v>1017</v>
      </c>
      <c r="E90" t="s">
        <v>586</v>
      </c>
      <c r="F90" t="s">
        <v>587</v>
      </c>
      <c r="G90" t="s">
        <v>1423</v>
      </c>
      <c r="O90">
        <v>1770</v>
      </c>
    </row>
    <row r="91" spans="1:15" x14ac:dyDescent="0.3">
      <c r="A91" s="76">
        <v>45352</v>
      </c>
      <c r="B91" t="s">
        <v>1422</v>
      </c>
      <c r="C91" t="s">
        <v>1315</v>
      </c>
      <c r="D91" t="s">
        <v>1135</v>
      </c>
      <c r="E91" t="s">
        <v>586</v>
      </c>
      <c r="F91" t="s">
        <v>1316</v>
      </c>
      <c r="G91" t="s">
        <v>1423</v>
      </c>
      <c r="O91">
        <v>1771</v>
      </c>
    </row>
    <row r="92" spans="1:15" x14ac:dyDescent="0.3">
      <c r="A92" s="76">
        <v>45352</v>
      </c>
      <c r="B92" t="s">
        <v>1424</v>
      </c>
      <c r="C92" t="s">
        <v>1318</v>
      </c>
      <c r="D92" t="s">
        <v>1017</v>
      </c>
      <c r="E92" t="s">
        <v>586</v>
      </c>
      <c r="F92" t="s">
        <v>587</v>
      </c>
      <c r="G92" t="s">
        <v>1425</v>
      </c>
      <c r="O92">
        <v>1766</v>
      </c>
    </row>
    <row r="93" spans="1:15" x14ac:dyDescent="0.3">
      <c r="A93" s="76">
        <v>45352</v>
      </c>
      <c r="B93" t="s">
        <v>1424</v>
      </c>
      <c r="C93" t="s">
        <v>1319</v>
      </c>
      <c r="D93" t="s">
        <v>1017</v>
      </c>
      <c r="E93" t="s">
        <v>586</v>
      </c>
      <c r="F93" t="s">
        <v>587</v>
      </c>
      <c r="G93" t="s">
        <v>1426</v>
      </c>
      <c r="O93">
        <v>1766</v>
      </c>
    </row>
    <row r="94" spans="1:15" x14ac:dyDescent="0.3">
      <c r="A94" s="76">
        <v>45352</v>
      </c>
      <c r="B94" t="s">
        <v>1424</v>
      </c>
      <c r="C94" t="s">
        <v>1320</v>
      </c>
      <c r="D94" t="s">
        <v>1017</v>
      </c>
      <c r="E94" t="s">
        <v>586</v>
      </c>
      <c r="F94" t="s">
        <v>587</v>
      </c>
      <c r="G94" t="s">
        <v>1427</v>
      </c>
      <c r="O94">
        <v>1766</v>
      </c>
    </row>
    <row r="95" spans="1:15" x14ac:dyDescent="0.3">
      <c r="A95" s="76">
        <v>45352</v>
      </c>
      <c r="B95" t="s">
        <v>1424</v>
      </c>
      <c r="C95" t="s">
        <v>1321</v>
      </c>
      <c r="D95" t="s">
        <v>1017</v>
      </c>
      <c r="E95" t="s">
        <v>586</v>
      </c>
      <c r="F95" t="s">
        <v>587</v>
      </c>
      <c r="G95" t="s">
        <v>1428</v>
      </c>
      <c r="O95">
        <v>1766</v>
      </c>
    </row>
    <row r="96" spans="1:15" x14ac:dyDescent="0.3">
      <c r="A96" s="76">
        <v>45352</v>
      </c>
      <c r="B96" t="s">
        <v>1424</v>
      </c>
      <c r="C96" t="s">
        <v>1322</v>
      </c>
      <c r="D96" t="s">
        <v>1017</v>
      </c>
      <c r="E96" t="s">
        <v>586</v>
      </c>
      <c r="F96" t="s">
        <v>587</v>
      </c>
      <c r="G96" t="s">
        <v>1429</v>
      </c>
      <c r="O96">
        <v>1766</v>
      </c>
    </row>
    <row r="97" spans="1:15" x14ac:dyDescent="0.3">
      <c r="A97" s="76">
        <v>45352</v>
      </c>
      <c r="B97" t="s">
        <v>1424</v>
      </c>
      <c r="C97" t="s">
        <v>1323</v>
      </c>
      <c r="D97" t="s">
        <v>1017</v>
      </c>
      <c r="E97" t="s">
        <v>586</v>
      </c>
      <c r="F97" t="s">
        <v>587</v>
      </c>
      <c r="G97" t="s">
        <v>1430</v>
      </c>
      <c r="O97">
        <v>1766</v>
      </c>
    </row>
    <row r="98" spans="1:15" x14ac:dyDescent="0.3">
      <c r="A98" s="76">
        <v>45352</v>
      </c>
      <c r="B98" t="s">
        <v>1431</v>
      </c>
      <c r="C98" t="s">
        <v>1325</v>
      </c>
      <c r="D98" t="s">
        <v>1017</v>
      </c>
      <c r="E98" t="s">
        <v>586</v>
      </c>
      <c r="F98" t="s">
        <v>587</v>
      </c>
      <c r="G98" t="s">
        <v>1432</v>
      </c>
      <c r="O98">
        <v>1766</v>
      </c>
    </row>
    <row r="99" spans="1:15" x14ac:dyDescent="0.3">
      <c r="A99" s="76">
        <v>45352</v>
      </c>
      <c r="B99" t="s">
        <v>1431</v>
      </c>
      <c r="C99" t="s">
        <v>1326</v>
      </c>
      <c r="D99" t="s">
        <v>1017</v>
      </c>
      <c r="E99" t="s">
        <v>586</v>
      </c>
      <c r="F99" t="s">
        <v>587</v>
      </c>
      <c r="G99" t="s">
        <v>1433</v>
      </c>
      <c r="O99">
        <v>1766</v>
      </c>
    </row>
    <row r="100" spans="1:15" x14ac:dyDescent="0.3">
      <c r="A100" s="76">
        <v>45352</v>
      </c>
      <c r="B100" t="s">
        <v>1431</v>
      </c>
      <c r="C100" t="s">
        <v>1327</v>
      </c>
      <c r="D100" t="s">
        <v>1017</v>
      </c>
      <c r="E100" t="s">
        <v>586</v>
      </c>
      <c r="F100" t="s">
        <v>587</v>
      </c>
      <c r="G100" t="s">
        <v>1434</v>
      </c>
      <c r="O100">
        <v>1766</v>
      </c>
    </row>
    <row r="101" spans="1:15" x14ac:dyDescent="0.3">
      <c r="A101" s="76">
        <v>45352</v>
      </c>
      <c r="B101" t="s">
        <v>1431</v>
      </c>
      <c r="C101" t="s">
        <v>1328</v>
      </c>
      <c r="D101" t="s">
        <v>1017</v>
      </c>
      <c r="E101" t="s">
        <v>586</v>
      </c>
      <c r="F101" t="s">
        <v>587</v>
      </c>
      <c r="G101" t="s">
        <v>1435</v>
      </c>
      <c r="O101">
        <v>1766</v>
      </c>
    </row>
    <row r="102" spans="1:15" x14ac:dyDescent="0.3">
      <c r="A102" s="76">
        <v>45352</v>
      </c>
      <c r="B102" t="s">
        <v>1431</v>
      </c>
      <c r="C102" t="s">
        <v>1329</v>
      </c>
      <c r="D102" t="s">
        <v>1017</v>
      </c>
      <c r="E102" t="s">
        <v>586</v>
      </c>
      <c r="F102" t="s">
        <v>587</v>
      </c>
      <c r="G102" t="s">
        <v>1436</v>
      </c>
      <c r="O102">
        <v>1766</v>
      </c>
    </row>
    <row r="103" spans="1:15" x14ac:dyDescent="0.3">
      <c r="A103" s="76">
        <v>45352</v>
      </c>
      <c r="B103" t="s">
        <v>1431</v>
      </c>
      <c r="C103" t="s">
        <v>1330</v>
      </c>
      <c r="D103" t="s">
        <v>1017</v>
      </c>
      <c r="E103" t="s">
        <v>586</v>
      </c>
      <c r="F103" t="s">
        <v>587</v>
      </c>
      <c r="G103" t="s">
        <v>1437</v>
      </c>
      <c r="O103">
        <v>1766</v>
      </c>
    </row>
    <row r="104" spans="1:15" x14ac:dyDescent="0.3">
      <c r="A104" s="76">
        <v>45352</v>
      </c>
      <c r="B104" t="s">
        <v>1431</v>
      </c>
      <c r="C104" t="s">
        <v>1331</v>
      </c>
      <c r="D104" t="s">
        <v>1017</v>
      </c>
      <c r="E104" t="s">
        <v>586</v>
      </c>
      <c r="F104" t="s">
        <v>587</v>
      </c>
      <c r="G104" t="s">
        <v>1438</v>
      </c>
      <c r="O104">
        <v>1766</v>
      </c>
    </row>
    <row r="105" spans="1:15" x14ac:dyDescent="0.3">
      <c r="A105" s="76">
        <v>45352</v>
      </c>
      <c r="B105" t="s">
        <v>1439</v>
      </c>
      <c r="C105" t="s">
        <v>1333</v>
      </c>
      <c r="D105" t="s">
        <v>1017</v>
      </c>
      <c r="E105" t="s">
        <v>586</v>
      </c>
      <c r="F105" t="s">
        <v>587</v>
      </c>
      <c r="G105" t="s">
        <v>1440</v>
      </c>
      <c r="O105">
        <v>1766</v>
      </c>
    </row>
    <row r="106" spans="1:15" x14ac:dyDescent="0.3">
      <c r="A106" s="76">
        <v>45352</v>
      </c>
      <c r="B106" t="s">
        <v>1439</v>
      </c>
      <c r="C106" t="s">
        <v>1334</v>
      </c>
      <c r="D106" t="s">
        <v>1017</v>
      </c>
      <c r="E106" t="s">
        <v>586</v>
      </c>
      <c r="F106" t="s">
        <v>587</v>
      </c>
      <c r="G106" t="s">
        <v>1441</v>
      </c>
      <c r="O106">
        <v>1766</v>
      </c>
    </row>
    <row r="107" spans="1:15" x14ac:dyDescent="0.3">
      <c r="A107" s="76">
        <v>45352</v>
      </c>
      <c r="B107" t="s">
        <v>1439</v>
      </c>
      <c r="C107" t="s">
        <v>1335</v>
      </c>
      <c r="D107" t="s">
        <v>1017</v>
      </c>
      <c r="E107" t="s">
        <v>586</v>
      </c>
      <c r="F107" t="s">
        <v>587</v>
      </c>
      <c r="G107" t="s">
        <v>1442</v>
      </c>
      <c r="O107">
        <v>1766</v>
      </c>
    </row>
    <row r="108" spans="1:15" x14ac:dyDescent="0.3">
      <c r="A108" s="76">
        <v>45352</v>
      </c>
      <c r="B108" t="s">
        <v>1443</v>
      </c>
      <c r="C108" t="s">
        <v>1337</v>
      </c>
      <c r="D108" t="s">
        <v>1017</v>
      </c>
      <c r="E108" t="s">
        <v>586</v>
      </c>
      <c r="F108" t="s">
        <v>587</v>
      </c>
      <c r="G108" t="s">
        <v>1444</v>
      </c>
      <c r="O108">
        <v>1766</v>
      </c>
    </row>
    <row r="109" spans="1:15" x14ac:dyDescent="0.3">
      <c r="A109" s="76">
        <v>45352</v>
      </c>
      <c r="B109" t="s">
        <v>1443</v>
      </c>
      <c r="C109" t="s">
        <v>1338</v>
      </c>
      <c r="D109" t="s">
        <v>1017</v>
      </c>
      <c r="E109" t="s">
        <v>586</v>
      </c>
      <c r="F109" t="s">
        <v>587</v>
      </c>
      <c r="G109" t="s">
        <v>1445</v>
      </c>
      <c r="O109">
        <v>1766</v>
      </c>
    </row>
    <row r="110" spans="1:15" x14ac:dyDescent="0.3">
      <c r="A110" s="76">
        <v>45352</v>
      </c>
      <c r="B110" t="s">
        <v>1446</v>
      </c>
      <c r="C110" t="s">
        <v>1340</v>
      </c>
      <c r="D110" t="s">
        <v>1017</v>
      </c>
      <c r="E110" t="s">
        <v>586</v>
      </c>
      <c r="F110" t="s">
        <v>587</v>
      </c>
      <c r="G110" t="s">
        <v>1447</v>
      </c>
      <c r="O110">
        <v>1772</v>
      </c>
    </row>
    <row r="111" spans="1:15" x14ac:dyDescent="0.3">
      <c r="A111" s="76">
        <v>45352</v>
      </c>
      <c r="B111" t="s">
        <v>1446</v>
      </c>
      <c r="C111" t="s">
        <v>1341</v>
      </c>
      <c r="D111" t="s">
        <v>1017</v>
      </c>
      <c r="E111" t="s">
        <v>586</v>
      </c>
      <c r="F111" t="s">
        <v>587</v>
      </c>
      <c r="G111" t="s">
        <v>1448</v>
      </c>
      <c r="O111">
        <v>1772</v>
      </c>
    </row>
    <row r="112" spans="1:15" x14ac:dyDescent="0.3">
      <c r="A112" s="76">
        <v>45352</v>
      </c>
      <c r="B112" t="s">
        <v>1446</v>
      </c>
      <c r="C112" t="s">
        <v>1342</v>
      </c>
      <c r="D112" t="s">
        <v>1017</v>
      </c>
      <c r="E112" t="s">
        <v>586</v>
      </c>
      <c r="F112" t="s">
        <v>587</v>
      </c>
      <c r="G112" t="s">
        <v>1449</v>
      </c>
      <c r="O112">
        <v>1772</v>
      </c>
    </row>
    <row r="113" spans="1:15" x14ac:dyDescent="0.3">
      <c r="A113" s="76">
        <v>45352</v>
      </c>
      <c r="B113" t="s">
        <v>1446</v>
      </c>
      <c r="C113" t="s">
        <v>1343</v>
      </c>
      <c r="D113" t="s">
        <v>1017</v>
      </c>
      <c r="E113" t="s">
        <v>586</v>
      </c>
      <c r="F113" t="s">
        <v>587</v>
      </c>
      <c r="G113" t="s">
        <v>1450</v>
      </c>
      <c r="O113">
        <v>1772</v>
      </c>
    </row>
    <row r="114" spans="1:15" x14ac:dyDescent="0.3">
      <c r="A114" s="76">
        <v>45352</v>
      </c>
      <c r="B114" t="s">
        <v>1446</v>
      </c>
      <c r="C114" t="s">
        <v>1344</v>
      </c>
      <c r="D114" t="s">
        <v>1017</v>
      </c>
      <c r="E114" t="s">
        <v>586</v>
      </c>
      <c r="F114" t="s">
        <v>587</v>
      </c>
      <c r="G114" t="s">
        <v>1451</v>
      </c>
      <c r="O114">
        <v>1772</v>
      </c>
    </row>
    <row r="115" spans="1:15" x14ac:dyDescent="0.3">
      <c r="A115" s="76">
        <v>45352</v>
      </c>
      <c r="B115" t="s">
        <v>1446</v>
      </c>
      <c r="C115" t="s">
        <v>1345</v>
      </c>
      <c r="D115" t="s">
        <v>1017</v>
      </c>
      <c r="E115" t="s">
        <v>586</v>
      </c>
      <c r="F115" t="s">
        <v>587</v>
      </c>
      <c r="G115" t="s">
        <v>1452</v>
      </c>
      <c r="O115">
        <v>1772</v>
      </c>
    </row>
    <row r="116" spans="1:15" x14ac:dyDescent="0.3">
      <c r="A116" s="76">
        <v>45352</v>
      </c>
      <c r="B116" t="s">
        <v>1446</v>
      </c>
      <c r="C116" t="s">
        <v>1346</v>
      </c>
      <c r="D116" t="s">
        <v>1017</v>
      </c>
      <c r="E116" t="s">
        <v>586</v>
      </c>
      <c r="F116" t="s">
        <v>587</v>
      </c>
      <c r="G116" t="s">
        <v>1453</v>
      </c>
      <c r="O116">
        <v>1772</v>
      </c>
    </row>
    <row r="117" spans="1:15" x14ac:dyDescent="0.3">
      <c r="A117" s="76">
        <v>45352</v>
      </c>
      <c r="B117" t="s">
        <v>1446</v>
      </c>
      <c r="C117" t="s">
        <v>1347</v>
      </c>
      <c r="D117" t="s">
        <v>1017</v>
      </c>
      <c r="E117" t="s">
        <v>586</v>
      </c>
      <c r="F117" t="s">
        <v>587</v>
      </c>
      <c r="G117" t="s">
        <v>1454</v>
      </c>
      <c r="O117">
        <v>1772</v>
      </c>
    </row>
    <row r="118" spans="1:15" x14ac:dyDescent="0.3">
      <c r="A118" s="76">
        <v>45352</v>
      </c>
      <c r="B118" t="s">
        <v>1446</v>
      </c>
      <c r="C118" t="s">
        <v>1348</v>
      </c>
      <c r="D118" t="s">
        <v>1017</v>
      </c>
      <c r="E118" t="s">
        <v>586</v>
      </c>
      <c r="F118" t="s">
        <v>587</v>
      </c>
      <c r="G118" t="s">
        <v>1455</v>
      </c>
      <c r="O118">
        <v>1772</v>
      </c>
    </row>
    <row r="119" spans="1:15" x14ac:dyDescent="0.3">
      <c r="A119" s="76">
        <v>45352</v>
      </c>
      <c r="B119" t="s">
        <v>1456</v>
      </c>
      <c r="C119" t="s">
        <v>1350</v>
      </c>
      <c r="D119" t="s">
        <v>1017</v>
      </c>
      <c r="E119" t="s">
        <v>586</v>
      </c>
      <c r="F119" t="s">
        <v>587</v>
      </c>
      <c r="G119" t="s">
        <v>1457</v>
      </c>
      <c r="O119">
        <v>1772</v>
      </c>
    </row>
    <row r="120" spans="1:15" x14ac:dyDescent="0.3">
      <c r="A120" s="76">
        <v>45352</v>
      </c>
      <c r="B120" t="s">
        <v>1458</v>
      </c>
      <c r="C120" t="s">
        <v>1352</v>
      </c>
      <c r="D120" t="s">
        <v>1017</v>
      </c>
      <c r="E120" t="s">
        <v>586</v>
      </c>
      <c r="F120" t="s">
        <v>587</v>
      </c>
      <c r="G120" t="s">
        <v>1459</v>
      </c>
      <c r="O120">
        <v>1772</v>
      </c>
    </row>
    <row r="121" spans="1:15" x14ac:dyDescent="0.3">
      <c r="A121" s="76">
        <v>45352</v>
      </c>
      <c r="B121" t="s">
        <v>1458</v>
      </c>
      <c r="C121" t="s">
        <v>1353</v>
      </c>
      <c r="D121" t="s">
        <v>1017</v>
      </c>
      <c r="E121" t="s">
        <v>586</v>
      </c>
      <c r="F121" t="s">
        <v>587</v>
      </c>
      <c r="G121" t="s">
        <v>1460</v>
      </c>
      <c r="O121">
        <v>1772</v>
      </c>
    </row>
    <row r="122" spans="1:15" x14ac:dyDescent="0.3">
      <c r="A122" s="76">
        <v>45352</v>
      </c>
      <c r="B122" t="s">
        <v>1458</v>
      </c>
      <c r="C122" t="s">
        <v>1354</v>
      </c>
      <c r="D122" t="s">
        <v>1017</v>
      </c>
      <c r="E122" t="s">
        <v>586</v>
      </c>
      <c r="F122" t="s">
        <v>587</v>
      </c>
      <c r="G122" t="s">
        <v>1461</v>
      </c>
      <c r="O122">
        <v>1772</v>
      </c>
    </row>
    <row r="123" spans="1:15" x14ac:dyDescent="0.3">
      <c r="A123" s="76">
        <v>45352</v>
      </c>
      <c r="B123" t="s">
        <v>1462</v>
      </c>
      <c r="C123" t="s">
        <v>1356</v>
      </c>
      <c r="D123" t="s">
        <v>1017</v>
      </c>
      <c r="E123" t="s">
        <v>586</v>
      </c>
      <c r="F123" t="s">
        <v>587</v>
      </c>
      <c r="G123" t="s">
        <v>1463</v>
      </c>
      <c r="O123">
        <v>1771</v>
      </c>
    </row>
    <row r="124" spans="1:15" x14ac:dyDescent="0.3">
      <c r="A124" s="76">
        <v>45352</v>
      </c>
      <c r="B124" t="s">
        <v>1464</v>
      </c>
      <c r="C124" t="s">
        <v>1358</v>
      </c>
      <c r="D124" t="s">
        <v>1017</v>
      </c>
      <c r="E124" t="s">
        <v>586</v>
      </c>
      <c r="F124" t="s">
        <v>587</v>
      </c>
      <c r="G124" t="s">
        <v>1465</v>
      </c>
      <c r="O124">
        <v>1771</v>
      </c>
    </row>
    <row r="125" spans="1:15" x14ac:dyDescent="0.3">
      <c r="A125" s="76">
        <v>45352</v>
      </c>
      <c r="B125" t="s">
        <v>1466</v>
      </c>
      <c r="C125" t="s">
        <v>1360</v>
      </c>
      <c r="D125" t="s">
        <v>1131</v>
      </c>
      <c r="E125" t="s">
        <v>586</v>
      </c>
      <c r="F125" t="s">
        <v>587</v>
      </c>
      <c r="G125" t="s">
        <v>1467</v>
      </c>
      <c r="O125">
        <v>1771</v>
      </c>
    </row>
    <row r="126" spans="1:15" x14ac:dyDescent="0.3">
      <c r="A126" s="76">
        <v>45383</v>
      </c>
      <c r="B126" t="s">
        <v>1468</v>
      </c>
      <c r="C126" t="s">
        <v>1469</v>
      </c>
      <c r="D126" t="s">
        <v>1017</v>
      </c>
      <c r="E126" t="s">
        <v>586</v>
      </c>
      <c r="F126" t="s">
        <v>587</v>
      </c>
      <c r="G126" t="s">
        <v>1470</v>
      </c>
      <c r="O126">
        <v>1791</v>
      </c>
    </row>
    <row r="127" spans="1:15" x14ac:dyDescent="0.3">
      <c r="A127" s="76">
        <v>45383</v>
      </c>
      <c r="B127" t="s">
        <v>1471</v>
      </c>
      <c r="C127" t="s">
        <v>1472</v>
      </c>
      <c r="D127" t="s">
        <v>1017</v>
      </c>
      <c r="E127" t="s">
        <v>586</v>
      </c>
      <c r="F127" t="s">
        <v>587</v>
      </c>
      <c r="G127" t="s">
        <v>1473</v>
      </c>
      <c r="O127">
        <v>1795</v>
      </c>
    </row>
    <row r="128" spans="1:15" x14ac:dyDescent="0.3">
      <c r="A128" s="76">
        <v>45383</v>
      </c>
      <c r="B128" t="s">
        <v>1474</v>
      </c>
      <c r="C128" t="s">
        <v>1475</v>
      </c>
      <c r="D128" t="s">
        <v>1017</v>
      </c>
      <c r="E128" t="s">
        <v>586</v>
      </c>
      <c r="F128" t="s">
        <v>587</v>
      </c>
      <c r="G128" t="s">
        <v>1476</v>
      </c>
      <c r="O128">
        <v>1795</v>
      </c>
    </row>
    <row r="129" spans="1:15" x14ac:dyDescent="0.3">
      <c r="A129" s="76">
        <v>45383</v>
      </c>
      <c r="B129" t="s">
        <v>1477</v>
      </c>
      <c r="C129" t="s">
        <v>1478</v>
      </c>
      <c r="D129" t="s">
        <v>1017</v>
      </c>
      <c r="E129" t="s">
        <v>586</v>
      </c>
      <c r="F129" t="s">
        <v>587</v>
      </c>
      <c r="G129" t="s">
        <v>1479</v>
      </c>
      <c r="O129">
        <v>1795</v>
      </c>
    </row>
    <row r="130" spans="1:15" x14ac:dyDescent="0.3">
      <c r="A130" t="s">
        <v>1480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73EF3-A369-44BB-B83F-65EB9CA4D451}">
  <dimension ref="A1:Q125"/>
  <sheetViews>
    <sheetView topLeftCell="A5" workbookViewId="0">
      <selection activeCell="D90" sqref="D90:D125"/>
    </sheetView>
  </sheetViews>
  <sheetFormatPr defaultRowHeight="14.4" x14ac:dyDescent="0.3"/>
  <cols>
    <col min="2" max="2" width="12.21875" customWidth="1"/>
    <col min="3" max="3" width="19.6640625" customWidth="1"/>
    <col min="4" max="4" width="32" bestFit="1" customWidth="1"/>
    <col min="7" max="7" width="12.21875" style="48" bestFit="1" customWidth="1"/>
  </cols>
  <sheetData>
    <row r="1" spans="1:17" x14ac:dyDescent="0.3">
      <c r="A1" t="s">
        <v>542</v>
      </c>
      <c r="B1">
        <v>2024</v>
      </c>
    </row>
    <row r="3" spans="1:17" x14ac:dyDescent="0.3">
      <c r="A3" t="s">
        <v>543</v>
      </c>
      <c r="C3" t="s">
        <v>544</v>
      </c>
    </row>
    <row r="5" spans="1:17" x14ac:dyDescent="0.3">
      <c r="A5" t="s">
        <v>545</v>
      </c>
      <c r="B5" t="s">
        <v>673</v>
      </c>
      <c r="C5" t="s">
        <v>982</v>
      </c>
    </row>
    <row r="6" spans="1:17" x14ac:dyDescent="0.3">
      <c r="A6" t="s">
        <v>547</v>
      </c>
      <c r="B6" t="s">
        <v>548</v>
      </c>
    </row>
    <row r="7" spans="1:17" x14ac:dyDescent="0.3">
      <c r="A7" t="s">
        <v>549</v>
      </c>
      <c r="B7" t="s">
        <v>550</v>
      </c>
    </row>
    <row r="8" spans="1:17" x14ac:dyDescent="0.3">
      <c r="A8" t="s">
        <v>551</v>
      </c>
      <c r="B8" t="s">
        <v>552</v>
      </c>
    </row>
    <row r="9" spans="1:17" x14ac:dyDescent="0.3">
      <c r="A9" t="s">
        <v>553</v>
      </c>
      <c r="B9" t="s">
        <v>554</v>
      </c>
    </row>
    <row r="10" spans="1:17" x14ac:dyDescent="0.3">
      <c r="A10" t="s">
        <v>555</v>
      </c>
      <c r="B10" t="s">
        <v>556</v>
      </c>
    </row>
    <row r="11" spans="1:17" x14ac:dyDescent="0.3">
      <c r="A11" t="s">
        <v>557</v>
      </c>
      <c r="B11" t="s">
        <v>983</v>
      </c>
    </row>
    <row r="13" spans="1:17" x14ac:dyDescent="0.3">
      <c r="A13" t="s">
        <v>1013</v>
      </c>
      <c r="D13" t="s">
        <v>1014</v>
      </c>
      <c r="E13" t="s">
        <v>1275</v>
      </c>
    </row>
    <row r="15" spans="1:17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s="48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</row>
    <row r="16" spans="1:17" x14ac:dyDescent="0.3">
      <c r="A16" s="76">
        <v>45108</v>
      </c>
      <c r="B16" t="s">
        <v>1276</v>
      </c>
      <c r="C16" t="s">
        <v>1016</v>
      </c>
      <c r="D16" t="s">
        <v>1017</v>
      </c>
      <c r="E16" t="s">
        <v>586</v>
      </c>
      <c r="F16" t="s">
        <v>587</v>
      </c>
      <c r="G16" s="48">
        <v>49.77</v>
      </c>
      <c r="O16">
        <v>1573</v>
      </c>
    </row>
    <row r="17" spans="1:17" x14ac:dyDescent="0.3">
      <c r="A17" s="76">
        <v>45108</v>
      </c>
      <c r="B17" t="s">
        <v>1276</v>
      </c>
      <c r="C17" t="s">
        <v>1018</v>
      </c>
      <c r="D17" t="s">
        <v>1017</v>
      </c>
      <c r="E17" t="s">
        <v>586</v>
      </c>
      <c r="F17" t="s">
        <v>587</v>
      </c>
      <c r="G17" s="48">
        <v>8.0500000000000007</v>
      </c>
      <c r="O17">
        <v>1573</v>
      </c>
    </row>
    <row r="18" spans="1:17" hidden="1" x14ac:dyDescent="0.3">
      <c r="A18" s="76">
        <v>45108</v>
      </c>
      <c r="B18" t="s">
        <v>1277</v>
      </c>
      <c r="C18" t="s">
        <v>1020</v>
      </c>
      <c r="D18" t="s">
        <v>1017</v>
      </c>
      <c r="E18" t="s">
        <v>586</v>
      </c>
      <c r="F18" t="s">
        <v>1089</v>
      </c>
      <c r="G18" s="48">
        <v>1041.1500000000001</v>
      </c>
      <c r="O18">
        <v>1573</v>
      </c>
    </row>
    <row r="19" spans="1:17" hidden="1" x14ac:dyDescent="0.3">
      <c r="A19" s="76">
        <v>45108</v>
      </c>
      <c r="B19" t="s">
        <v>1278</v>
      </c>
      <c r="C19" t="s">
        <v>1022</v>
      </c>
      <c r="D19" t="s">
        <v>1017</v>
      </c>
      <c r="E19" t="s">
        <v>586</v>
      </c>
      <c r="F19" t="s">
        <v>1090</v>
      </c>
      <c r="G19" s="48">
        <v>118.56</v>
      </c>
      <c r="O19">
        <v>1573</v>
      </c>
    </row>
    <row r="20" spans="1:17" hidden="1" x14ac:dyDescent="0.3">
      <c r="A20" s="76">
        <v>45108</v>
      </c>
      <c r="B20" t="s">
        <v>1279</v>
      </c>
      <c r="C20" t="s">
        <v>1024</v>
      </c>
      <c r="D20" t="s">
        <v>1025</v>
      </c>
      <c r="E20" t="s">
        <v>586</v>
      </c>
      <c r="F20" t="s">
        <v>587</v>
      </c>
      <c r="G20" s="48">
        <v>853193.43</v>
      </c>
      <c r="O20">
        <v>1573</v>
      </c>
    </row>
    <row r="21" spans="1:17" hidden="1" x14ac:dyDescent="0.3">
      <c r="A21" s="76">
        <v>45170</v>
      </c>
      <c r="B21" t="s">
        <v>1280</v>
      </c>
      <c r="C21" t="s">
        <v>1092</v>
      </c>
      <c r="D21" t="s">
        <v>1093</v>
      </c>
      <c r="E21" t="s">
        <v>586</v>
      </c>
      <c r="F21" t="s">
        <v>587</v>
      </c>
      <c r="G21" s="48">
        <v>1139.8800000000001</v>
      </c>
      <c r="O21">
        <v>1628</v>
      </c>
    </row>
    <row r="22" spans="1:17" hidden="1" x14ac:dyDescent="0.3">
      <c r="A22" s="76">
        <v>45170</v>
      </c>
      <c r="B22" t="s">
        <v>1280</v>
      </c>
      <c r="C22" t="s">
        <v>1092</v>
      </c>
      <c r="D22" t="s">
        <v>1093</v>
      </c>
      <c r="E22" t="s">
        <v>586</v>
      </c>
      <c r="F22" t="s">
        <v>587</v>
      </c>
      <c r="G22" s="48">
        <v>170.98</v>
      </c>
      <c r="O22">
        <v>1628</v>
      </c>
    </row>
    <row r="23" spans="1:17" hidden="1" x14ac:dyDescent="0.3">
      <c r="A23" s="76">
        <v>45170</v>
      </c>
      <c r="B23" t="s">
        <v>1280</v>
      </c>
      <c r="C23" t="s">
        <v>1094</v>
      </c>
      <c r="D23" t="s">
        <v>1095</v>
      </c>
      <c r="E23" t="s">
        <v>586</v>
      </c>
      <c r="F23" t="s">
        <v>1096</v>
      </c>
      <c r="G23" s="48">
        <v>1310.86</v>
      </c>
      <c r="O23">
        <v>1628</v>
      </c>
    </row>
    <row r="24" spans="1:17" hidden="1" x14ac:dyDescent="0.3">
      <c r="A24" s="76">
        <v>45170</v>
      </c>
      <c r="B24" t="s">
        <v>1281</v>
      </c>
      <c r="C24" t="s">
        <v>1098</v>
      </c>
      <c r="D24" t="s">
        <v>1017</v>
      </c>
      <c r="E24" t="s">
        <v>586</v>
      </c>
      <c r="F24" t="s">
        <v>587</v>
      </c>
      <c r="G24" s="48">
        <v>1322044.69</v>
      </c>
      <c r="O24">
        <v>1638</v>
      </c>
    </row>
    <row r="25" spans="1:17" hidden="1" x14ac:dyDescent="0.3">
      <c r="A25" s="76">
        <v>45170</v>
      </c>
      <c r="B25" t="s">
        <v>1282</v>
      </c>
      <c r="C25" t="s">
        <v>1100</v>
      </c>
      <c r="D25" t="s">
        <v>1017</v>
      </c>
      <c r="E25" t="s">
        <v>586</v>
      </c>
      <c r="F25" t="s">
        <v>587</v>
      </c>
      <c r="G25" s="48">
        <v>16.239999999999998</v>
      </c>
      <c r="O25">
        <v>1630</v>
      </c>
    </row>
    <row r="26" spans="1:17" hidden="1" x14ac:dyDescent="0.3">
      <c r="A26" s="76">
        <v>45170</v>
      </c>
      <c r="B26" t="s">
        <v>1283</v>
      </c>
      <c r="C26" t="s">
        <v>1102</v>
      </c>
      <c r="D26" t="s">
        <v>1103</v>
      </c>
      <c r="E26" t="s">
        <v>586</v>
      </c>
      <c r="F26" t="s">
        <v>587</v>
      </c>
      <c r="G26" s="48">
        <v>-1139.8800000000001</v>
      </c>
      <c r="O26">
        <v>1630</v>
      </c>
      <c r="Q26">
        <v>15</v>
      </c>
    </row>
    <row r="27" spans="1:17" hidden="1" x14ac:dyDescent="0.3">
      <c r="A27" s="76">
        <v>45170</v>
      </c>
      <c r="B27" t="s">
        <v>1283</v>
      </c>
      <c r="C27" t="s">
        <v>1102</v>
      </c>
      <c r="D27" t="s">
        <v>1103</v>
      </c>
      <c r="E27" t="s">
        <v>586</v>
      </c>
      <c r="F27" t="s">
        <v>587</v>
      </c>
      <c r="G27" s="48">
        <v>-170.98</v>
      </c>
      <c r="O27">
        <v>1630</v>
      </c>
      <c r="Q27">
        <v>15</v>
      </c>
    </row>
    <row r="28" spans="1:17" hidden="1" x14ac:dyDescent="0.3">
      <c r="A28" s="76">
        <v>45200</v>
      </c>
      <c r="B28" t="s">
        <v>1284</v>
      </c>
      <c r="C28" t="s">
        <v>1127</v>
      </c>
      <c r="D28" t="s">
        <v>1128</v>
      </c>
      <c r="E28" t="s">
        <v>586</v>
      </c>
      <c r="F28" t="s">
        <v>587</v>
      </c>
      <c r="G28" s="48">
        <v>1322044.69</v>
      </c>
      <c r="O28">
        <v>1643</v>
      </c>
    </row>
    <row r="29" spans="1:17" hidden="1" x14ac:dyDescent="0.3">
      <c r="A29" s="76">
        <v>45200</v>
      </c>
      <c r="B29" t="s">
        <v>1285</v>
      </c>
      <c r="C29" t="s">
        <v>1130</v>
      </c>
      <c r="D29" t="s">
        <v>1131</v>
      </c>
      <c r="E29" t="s">
        <v>586</v>
      </c>
      <c r="F29" t="s">
        <v>587</v>
      </c>
      <c r="G29" s="48">
        <v>-1322044.69</v>
      </c>
      <c r="O29">
        <v>1641</v>
      </c>
    </row>
    <row r="30" spans="1:17" hidden="1" x14ac:dyDescent="0.3">
      <c r="A30" s="76">
        <v>45200</v>
      </c>
      <c r="B30" t="s">
        <v>1286</v>
      </c>
      <c r="C30" t="s">
        <v>1134</v>
      </c>
      <c r="D30" t="s">
        <v>1135</v>
      </c>
      <c r="E30" t="s">
        <v>586</v>
      </c>
      <c r="F30" t="s">
        <v>587</v>
      </c>
      <c r="G30" s="48">
        <v>241.71</v>
      </c>
      <c r="O30">
        <v>1648</v>
      </c>
    </row>
    <row r="31" spans="1:17" hidden="1" x14ac:dyDescent="0.3">
      <c r="A31" s="76">
        <v>45231</v>
      </c>
      <c r="B31" t="s">
        <v>1287</v>
      </c>
      <c r="C31" t="s">
        <v>1144</v>
      </c>
      <c r="D31" t="s">
        <v>1128</v>
      </c>
      <c r="E31" t="s">
        <v>586</v>
      </c>
      <c r="F31" t="s">
        <v>587</v>
      </c>
      <c r="G31" s="48">
        <v>1693603.41</v>
      </c>
      <c r="O31">
        <v>1666</v>
      </c>
    </row>
    <row r="32" spans="1:17" hidden="1" x14ac:dyDescent="0.3">
      <c r="A32" s="76">
        <v>45231</v>
      </c>
      <c r="B32" t="s">
        <v>1288</v>
      </c>
      <c r="C32" t="s">
        <v>1145</v>
      </c>
      <c r="D32" t="s">
        <v>1128</v>
      </c>
      <c r="E32" t="s">
        <v>586</v>
      </c>
      <c r="F32" t="s">
        <v>587</v>
      </c>
      <c r="G32" s="48">
        <v>1315917.79</v>
      </c>
      <c r="O32">
        <v>1666</v>
      </c>
    </row>
    <row r="33" spans="1:15" hidden="1" x14ac:dyDescent="0.3">
      <c r="A33" s="76">
        <v>45231</v>
      </c>
      <c r="B33" t="s">
        <v>1289</v>
      </c>
      <c r="C33" t="s">
        <v>1146</v>
      </c>
      <c r="D33" t="s">
        <v>1017</v>
      </c>
      <c r="E33" t="s">
        <v>586</v>
      </c>
      <c r="F33" t="s">
        <v>587</v>
      </c>
      <c r="G33" s="48">
        <v>116.16</v>
      </c>
      <c r="O33">
        <v>1681</v>
      </c>
    </row>
    <row r="34" spans="1:15" hidden="1" x14ac:dyDescent="0.3">
      <c r="A34" s="76">
        <v>45231</v>
      </c>
      <c r="B34" t="s">
        <v>1289</v>
      </c>
      <c r="C34" t="s">
        <v>1147</v>
      </c>
      <c r="D34" t="s">
        <v>1017</v>
      </c>
      <c r="E34" t="s">
        <v>586</v>
      </c>
      <c r="F34" t="s">
        <v>587</v>
      </c>
      <c r="G34" s="48">
        <v>23.44</v>
      </c>
      <c r="O34">
        <v>1681</v>
      </c>
    </row>
    <row r="35" spans="1:15" hidden="1" x14ac:dyDescent="0.3">
      <c r="A35" s="76">
        <v>45261</v>
      </c>
      <c r="B35" t="s">
        <v>1289</v>
      </c>
      <c r="C35" t="s">
        <v>1153</v>
      </c>
      <c r="D35" t="s">
        <v>1017</v>
      </c>
      <c r="E35" t="s">
        <v>586</v>
      </c>
      <c r="F35" t="s">
        <v>1154</v>
      </c>
      <c r="G35" s="48">
        <v>1010.48</v>
      </c>
      <c r="O35">
        <v>1706</v>
      </c>
    </row>
    <row r="36" spans="1:15" hidden="1" x14ac:dyDescent="0.3">
      <c r="A36" s="76">
        <v>45261</v>
      </c>
      <c r="B36" t="s">
        <v>1290</v>
      </c>
      <c r="C36" t="s">
        <v>1156</v>
      </c>
      <c r="D36" t="s">
        <v>1017</v>
      </c>
      <c r="E36" t="s">
        <v>586</v>
      </c>
      <c r="F36" t="s">
        <v>1157</v>
      </c>
      <c r="G36" s="48">
        <v>736.82</v>
      </c>
      <c r="O36">
        <v>1706</v>
      </c>
    </row>
    <row r="37" spans="1:15" hidden="1" x14ac:dyDescent="0.3">
      <c r="A37" s="76">
        <v>45261</v>
      </c>
      <c r="B37" t="s">
        <v>1291</v>
      </c>
      <c r="C37" t="s">
        <v>1159</v>
      </c>
      <c r="D37" t="s">
        <v>1017</v>
      </c>
      <c r="E37" t="s">
        <v>586</v>
      </c>
      <c r="F37" t="s">
        <v>587</v>
      </c>
      <c r="G37" s="48">
        <v>127.59</v>
      </c>
      <c r="O37">
        <v>1707</v>
      </c>
    </row>
    <row r="38" spans="1:15" hidden="1" x14ac:dyDescent="0.3">
      <c r="A38" s="76">
        <v>45261</v>
      </c>
      <c r="B38" t="s">
        <v>1292</v>
      </c>
      <c r="C38" t="s">
        <v>1161</v>
      </c>
      <c r="D38" t="s">
        <v>1017</v>
      </c>
      <c r="E38" t="s">
        <v>586</v>
      </c>
      <c r="F38" t="s">
        <v>587</v>
      </c>
      <c r="G38" s="48">
        <v>101.73</v>
      </c>
      <c r="O38">
        <v>1707</v>
      </c>
    </row>
    <row r="39" spans="1:15" hidden="1" x14ac:dyDescent="0.3">
      <c r="A39" s="76">
        <v>45261</v>
      </c>
      <c r="B39" t="s">
        <v>1293</v>
      </c>
      <c r="C39" t="s">
        <v>1163</v>
      </c>
      <c r="D39" t="s">
        <v>1128</v>
      </c>
      <c r="E39" t="s">
        <v>586</v>
      </c>
      <c r="F39" t="s">
        <v>587</v>
      </c>
      <c r="G39" s="48">
        <v>2111583.64</v>
      </c>
      <c r="O39">
        <v>1706</v>
      </c>
    </row>
    <row r="40" spans="1:15" hidden="1" x14ac:dyDescent="0.3">
      <c r="A40" s="76">
        <v>45261</v>
      </c>
      <c r="B40" t="s">
        <v>1294</v>
      </c>
      <c r="C40" t="s">
        <v>1165</v>
      </c>
      <c r="D40" t="s">
        <v>1017</v>
      </c>
      <c r="E40" t="s">
        <v>586</v>
      </c>
      <c r="F40" t="s">
        <v>1166</v>
      </c>
      <c r="G40" s="48">
        <v>882.95</v>
      </c>
      <c r="O40">
        <v>1707</v>
      </c>
    </row>
    <row r="41" spans="1:15" hidden="1" x14ac:dyDescent="0.3">
      <c r="A41" s="76">
        <v>45261</v>
      </c>
      <c r="B41" t="s">
        <v>1295</v>
      </c>
      <c r="C41" t="s">
        <v>1168</v>
      </c>
      <c r="D41" t="s">
        <v>1017</v>
      </c>
      <c r="E41" t="s">
        <v>586</v>
      </c>
      <c r="F41" t="s">
        <v>1169</v>
      </c>
      <c r="G41" s="48">
        <v>909.01</v>
      </c>
      <c r="O41">
        <v>1707</v>
      </c>
    </row>
    <row r="42" spans="1:15" hidden="1" x14ac:dyDescent="0.3">
      <c r="A42" s="76">
        <v>45292</v>
      </c>
      <c r="B42" t="s">
        <v>1296</v>
      </c>
      <c r="C42" t="s">
        <v>1173</v>
      </c>
      <c r="D42" t="s">
        <v>1017</v>
      </c>
      <c r="E42" t="s">
        <v>586</v>
      </c>
      <c r="F42" t="s">
        <v>1174</v>
      </c>
      <c r="G42" s="48">
        <v>296.08999999999997</v>
      </c>
      <c r="O42">
        <v>1738</v>
      </c>
    </row>
    <row r="43" spans="1:15" hidden="1" x14ac:dyDescent="0.3">
      <c r="A43" s="76">
        <v>45292</v>
      </c>
      <c r="B43" t="s">
        <v>1296</v>
      </c>
      <c r="C43" t="s">
        <v>1175</v>
      </c>
      <c r="D43" t="s">
        <v>1017</v>
      </c>
      <c r="E43" t="s">
        <v>586</v>
      </c>
      <c r="F43" t="s">
        <v>1176</v>
      </c>
      <c r="G43" s="48">
        <v>252.18</v>
      </c>
      <c r="O43">
        <v>1738</v>
      </c>
    </row>
    <row r="44" spans="1:15" hidden="1" x14ac:dyDescent="0.3">
      <c r="A44" s="76">
        <v>45323</v>
      </c>
      <c r="B44" t="s">
        <v>1297</v>
      </c>
      <c r="C44" t="s">
        <v>1181</v>
      </c>
      <c r="D44" t="s">
        <v>1182</v>
      </c>
      <c r="E44" t="s">
        <v>586</v>
      </c>
      <c r="F44" t="s">
        <v>1183</v>
      </c>
      <c r="G44" s="48">
        <v>754.26</v>
      </c>
      <c r="O44">
        <v>1747</v>
      </c>
    </row>
    <row r="45" spans="1:15" hidden="1" x14ac:dyDescent="0.3">
      <c r="A45" s="76">
        <v>45323</v>
      </c>
      <c r="B45" t="s">
        <v>1298</v>
      </c>
      <c r="C45" t="s">
        <v>1185</v>
      </c>
      <c r="D45" t="s">
        <v>1017</v>
      </c>
      <c r="E45" t="s">
        <v>586</v>
      </c>
      <c r="F45" t="s">
        <v>587</v>
      </c>
      <c r="G45" s="48">
        <v>1480.41</v>
      </c>
      <c r="O45">
        <v>1744</v>
      </c>
    </row>
    <row r="46" spans="1:15" hidden="1" x14ac:dyDescent="0.3">
      <c r="A46" s="76">
        <v>45323</v>
      </c>
      <c r="B46" t="s">
        <v>1299</v>
      </c>
      <c r="C46" t="s">
        <v>1187</v>
      </c>
      <c r="D46" t="s">
        <v>1017</v>
      </c>
      <c r="E46" t="s">
        <v>586</v>
      </c>
      <c r="F46" t="s">
        <v>587</v>
      </c>
      <c r="G46" s="48">
        <v>42.46</v>
      </c>
      <c r="O46">
        <v>1744</v>
      </c>
    </row>
    <row r="47" spans="1:15" hidden="1" x14ac:dyDescent="0.3">
      <c r="A47" s="76">
        <v>45323</v>
      </c>
      <c r="B47" t="s">
        <v>1299</v>
      </c>
      <c r="C47" t="s">
        <v>1188</v>
      </c>
      <c r="D47" t="s">
        <v>1017</v>
      </c>
      <c r="E47" t="s">
        <v>586</v>
      </c>
      <c r="F47" t="s">
        <v>587</v>
      </c>
      <c r="G47" s="48">
        <v>25.19</v>
      </c>
      <c r="O47">
        <v>1744</v>
      </c>
    </row>
    <row r="48" spans="1:15" hidden="1" x14ac:dyDescent="0.3">
      <c r="A48" s="76">
        <v>45323</v>
      </c>
      <c r="B48" t="s">
        <v>1300</v>
      </c>
      <c r="C48" t="s">
        <v>1190</v>
      </c>
      <c r="D48" t="s">
        <v>1017</v>
      </c>
      <c r="E48" t="s">
        <v>586</v>
      </c>
      <c r="F48" t="s">
        <v>587</v>
      </c>
      <c r="G48" s="48">
        <v>205.86</v>
      </c>
      <c r="O48">
        <v>1744</v>
      </c>
    </row>
    <row r="49" spans="1:15" hidden="1" x14ac:dyDescent="0.3">
      <c r="A49" s="76">
        <v>45323</v>
      </c>
      <c r="B49" t="s">
        <v>1301</v>
      </c>
      <c r="C49" t="s">
        <v>1192</v>
      </c>
      <c r="D49" t="s">
        <v>1017</v>
      </c>
      <c r="E49" t="s">
        <v>586</v>
      </c>
      <c r="F49" t="s">
        <v>587</v>
      </c>
      <c r="G49" s="48">
        <v>43.58</v>
      </c>
      <c r="O49">
        <v>1744</v>
      </c>
    </row>
    <row r="50" spans="1:15" hidden="1" x14ac:dyDescent="0.3">
      <c r="A50" s="76">
        <v>45323</v>
      </c>
      <c r="B50" t="s">
        <v>1301</v>
      </c>
      <c r="C50" t="s">
        <v>1193</v>
      </c>
      <c r="D50" t="s">
        <v>1017</v>
      </c>
      <c r="E50" t="s">
        <v>586</v>
      </c>
      <c r="F50" t="s">
        <v>587</v>
      </c>
      <c r="G50" s="48">
        <v>166.07</v>
      </c>
      <c r="O50">
        <v>1744</v>
      </c>
    </row>
    <row r="51" spans="1:15" hidden="1" x14ac:dyDescent="0.3">
      <c r="A51" s="76">
        <v>45323</v>
      </c>
      <c r="B51" t="s">
        <v>1302</v>
      </c>
      <c r="C51" t="s">
        <v>1195</v>
      </c>
      <c r="D51" t="s">
        <v>1017</v>
      </c>
      <c r="E51" t="s">
        <v>586</v>
      </c>
      <c r="F51" t="s">
        <v>1196</v>
      </c>
      <c r="G51" s="48">
        <v>49.79</v>
      </c>
      <c r="O51">
        <v>1744</v>
      </c>
    </row>
    <row r="52" spans="1:15" hidden="1" x14ac:dyDescent="0.3">
      <c r="A52" s="76">
        <v>45323</v>
      </c>
      <c r="B52" t="s">
        <v>1303</v>
      </c>
      <c r="C52" t="s">
        <v>1198</v>
      </c>
      <c r="D52" t="s">
        <v>1017</v>
      </c>
      <c r="E52" t="s">
        <v>586</v>
      </c>
      <c r="F52" t="s">
        <v>1199</v>
      </c>
      <c r="G52" s="48">
        <v>96.39</v>
      </c>
      <c r="O52">
        <v>1744</v>
      </c>
    </row>
    <row r="53" spans="1:15" hidden="1" x14ac:dyDescent="0.3">
      <c r="A53" s="76">
        <v>45323</v>
      </c>
      <c r="B53" t="s">
        <v>1303</v>
      </c>
      <c r="C53" t="s">
        <v>1200</v>
      </c>
      <c r="D53" t="s">
        <v>1017</v>
      </c>
      <c r="E53" t="s">
        <v>586</v>
      </c>
      <c r="F53" t="s">
        <v>1201</v>
      </c>
      <c r="G53" s="48">
        <v>83.19</v>
      </c>
      <c r="O53">
        <v>1744</v>
      </c>
    </row>
    <row r="54" spans="1:15" hidden="1" x14ac:dyDescent="0.3">
      <c r="A54" s="76">
        <v>45323</v>
      </c>
      <c r="B54" t="s">
        <v>1303</v>
      </c>
      <c r="C54" t="s">
        <v>1202</v>
      </c>
      <c r="D54" t="s">
        <v>1017</v>
      </c>
      <c r="E54" t="s">
        <v>586</v>
      </c>
      <c r="F54" t="s">
        <v>1203</v>
      </c>
      <c r="G54" s="48">
        <v>126.78</v>
      </c>
      <c r="O54">
        <v>1744</v>
      </c>
    </row>
    <row r="55" spans="1:15" hidden="1" x14ac:dyDescent="0.3">
      <c r="A55" s="76">
        <v>45323</v>
      </c>
      <c r="B55" t="s">
        <v>1303</v>
      </c>
      <c r="C55" t="s">
        <v>1204</v>
      </c>
      <c r="D55" t="s">
        <v>1017</v>
      </c>
      <c r="E55" t="s">
        <v>586</v>
      </c>
      <c r="F55" t="s">
        <v>1205</v>
      </c>
      <c r="G55" s="48">
        <v>134.07</v>
      </c>
      <c r="O55">
        <v>1744</v>
      </c>
    </row>
    <row r="56" spans="1:15" hidden="1" x14ac:dyDescent="0.3">
      <c r="A56" s="76">
        <v>45323</v>
      </c>
      <c r="B56" t="s">
        <v>1303</v>
      </c>
      <c r="C56" t="s">
        <v>1206</v>
      </c>
      <c r="D56" t="s">
        <v>1017</v>
      </c>
      <c r="E56" t="s">
        <v>586</v>
      </c>
      <c r="F56" t="s">
        <v>1207</v>
      </c>
      <c r="G56" s="48">
        <v>184.62</v>
      </c>
      <c r="O56">
        <v>1744</v>
      </c>
    </row>
    <row r="57" spans="1:15" hidden="1" x14ac:dyDescent="0.3">
      <c r="A57" s="76">
        <v>45323</v>
      </c>
      <c r="B57" t="s">
        <v>1303</v>
      </c>
      <c r="C57" t="s">
        <v>1208</v>
      </c>
      <c r="D57" t="s">
        <v>1017</v>
      </c>
      <c r="E57" t="s">
        <v>586</v>
      </c>
      <c r="F57" t="s">
        <v>1209</v>
      </c>
      <c r="G57" s="48">
        <v>71.849999999999994</v>
      </c>
      <c r="O57">
        <v>1744</v>
      </c>
    </row>
    <row r="58" spans="1:15" hidden="1" x14ac:dyDescent="0.3">
      <c r="A58" s="76">
        <v>45323</v>
      </c>
      <c r="B58" t="s">
        <v>1304</v>
      </c>
      <c r="C58" t="s">
        <v>1211</v>
      </c>
      <c r="D58" t="s">
        <v>1017</v>
      </c>
      <c r="E58" t="s">
        <v>586</v>
      </c>
      <c r="F58" t="s">
        <v>1212</v>
      </c>
      <c r="G58" s="48">
        <v>96.27</v>
      </c>
      <c r="O58">
        <v>1744</v>
      </c>
    </row>
    <row r="59" spans="1:15" hidden="1" x14ac:dyDescent="0.3">
      <c r="A59" s="76">
        <v>45323</v>
      </c>
      <c r="B59" t="s">
        <v>1304</v>
      </c>
      <c r="C59" t="s">
        <v>1213</v>
      </c>
      <c r="D59" t="s">
        <v>1017</v>
      </c>
      <c r="E59" t="s">
        <v>586</v>
      </c>
      <c r="F59" t="s">
        <v>1214</v>
      </c>
      <c r="G59" s="48">
        <v>100.49</v>
      </c>
      <c r="O59">
        <v>1744</v>
      </c>
    </row>
    <row r="60" spans="1:15" hidden="1" x14ac:dyDescent="0.3">
      <c r="A60" s="76">
        <v>45323</v>
      </c>
      <c r="B60" t="s">
        <v>1304</v>
      </c>
      <c r="C60" t="s">
        <v>1215</v>
      </c>
      <c r="D60" t="s">
        <v>1017</v>
      </c>
      <c r="E60" t="s">
        <v>586</v>
      </c>
      <c r="F60" t="s">
        <v>1216</v>
      </c>
      <c r="G60" s="48">
        <v>137.49</v>
      </c>
      <c r="O60">
        <v>1744</v>
      </c>
    </row>
    <row r="61" spans="1:15" hidden="1" x14ac:dyDescent="0.3">
      <c r="A61" s="76">
        <v>45323</v>
      </c>
      <c r="B61" t="s">
        <v>1304</v>
      </c>
      <c r="C61" t="s">
        <v>1217</v>
      </c>
      <c r="D61" t="s">
        <v>1017</v>
      </c>
      <c r="E61" t="s">
        <v>586</v>
      </c>
      <c r="F61" t="s">
        <v>1218</v>
      </c>
      <c r="G61" s="48">
        <v>38.9</v>
      </c>
      <c r="O61">
        <v>1744</v>
      </c>
    </row>
    <row r="62" spans="1:15" hidden="1" x14ac:dyDescent="0.3">
      <c r="A62" s="76">
        <v>45323</v>
      </c>
      <c r="B62" t="s">
        <v>1304</v>
      </c>
      <c r="C62" t="s">
        <v>1219</v>
      </c>
      <c r="D62" t="s">
        <v>1017</v>
      </c>
      <c r="E62" t="s">
        <v>586</v>
      </c>
      <c r="F62" t="s">
        <v>1220</v>
      </c>
      <c r="G62" s="48">
        <v>18.45</v>
      </c>
      <c r="O62">
        <v>1744</v>
      </c>
    </row>
    <row r="63" spans="1:15" hidden="1" x14ac:dyDescent="0.3">
      <c r="A63" s="76">
        <v>45323</v>
      </c>
      <c r="B63" t="s">
        <v>1305</v>
      </c>
      <c r="C63" t="s">
        <v>1222</v>
      </c>
      <c r="D63" t="s">
        <v>1017</v>
      </c>
      <c r="E63" t="s">
        <v>586</v>
      </c>
      <c r="F63" t="s">
        <v>1223</v>
      </c>
      <c r="G63" s="48">
        <v>193.13</v>
      </c>
      <c r="O63">
        <v>1744</v>
      </c>
    </row>
    <row r="64" spans="1:15" hidden="1" x14ac:dyDescent="0.3">
      <c r="A64" s="76">
        <v>45323</v>
      </c>
      <c r="B64" t="s">
        <v>1305</v>
      </c>
      <c r="C64" t="s">
        <v>1224</v>
      </c>
      <c r="D64" t="s">
        <v>1017</v>
      </c>
      <c r="E64" t="s">
        <v>586</v>
      </c>
      <c r="F64" t="s">
        <v>1225</v>
      </c>
      <c r="G64" s="48">
        <v>227.92</v>
      </c>
      <c r="O64">
        <v>1744</v>
      </c>
    </row>
    <row r="65" spans="1:15" hidden="1" x14ac:dyDescent="0.3">
      <c r="A65" s="76">
        <v>45323</v>
      </c>
      <c r="B65" t="s">
        <v>1306</v>
      </c>
      <c r="C65" t="s">
        <v>1227</v>
      </c>
      <c r="D65" t="s">
        <v>1017</v>
      </c>
      <c r="E65" t="s">
        <v>586</v>
      </c>
      <c r="F65" t="s">
        <v>1228</v>
      </c>
      <c r="G65" s="48">
        <v>57.3</v>
      </c>
      <c r="O65">
        <v>1744</v>
      </c>
    </row>
    <row r="66" spans="1:15" hidden="1" x14ac:dyDescent="0.3">
      <c r="A66" s="76">
        <v>45323</v>
      </c>
      <c r="B66" t="s">
        <v>1307</v>
      </c>
      <c r="C66" t="s">
        <v>1230</v>
      </c>
      <c r="D66" t="s">
        <v>1128</v>
      </c>
      <c r="E66" t="s">
        <v>586</v>
      </c>
      <c r="F66" t="s">
        <v>587</v>
      </c>
      <c r="G66" s="48">
        <v>1079995.69</v>
      </c>
      <c r="O66">
        <v>1751</v>
      </c>
    </row>
    <row r="67" spans="1:15" hidden="1" x14ac:dyDescent="0.3">
      <c r="A67" s="76">
        <v>45323</v>
      </c>
      <c r="B67" t="s">
        <v>1308</v>
      </c>
      <c r="C67" t="s">
        <v>1232</v>
      </c>
      <c r="D67" t="s">
        <v>1017</v>
      </c>
      <c r="E67" t="s">
        <v>586</v>
      </c>
      <c r="F67" t="s">
        <v>1233</v>
      </c>
      <c r="G67" s="48">
        <v>307.58</v>
      </c>
      <c r="O67">
        <v>1747</v>
      </c>
    </row>
    <row r="68" spans="1:15" hidden="1" x14ac:dyDescent="0.3">
      <c r="A68" s="76">
        <v>45323</v>
      </c>
      <c r="B68" t="s">
        <v>1308</v>
      </c>
      <c r="C68" t="s">
        <v>1234</v>
      </c>
      <c r="D68" t="s">
        <v>1017</v>
      </c>
      <c r="E68" t="s">
        <v>586</v>
      </c>
      <c r="F68" t="s">
        <v>1235</v>
      </c>
      <c r="G68" s="48">
        <v>179.24</v>
      </c>
      <c r="O68">
        <v>1747</v>
      </c>
    </row>
    <row r="69" spans="1:15" hidden="1" x14ac:dyDescent="0.3">
      <c r="A69" s="76">
        <v>45323</v>
      </c>
      <c r="B69" t="s">
        <v>1308</v>
      </c>
      <c r="C69" t="s">
        <v>1236</v>
      </c>
      <c r="D69" t="s">
        <v>1017</v>
      </c>
      <c r="E69" t="s">
        <v>586</v>
      </c>
      <c r="F69" t="s">
        <v>1237</v>
      </c>
      <c r="G69" s="48">
        <v>149.53</v>
      </c>
      <c r="O69">
        <v>1747</v>
      </c>
    </row>
    <row r="70" spans="1:15" hidden="1" x14ac:dyDescent="0.3">
      <c r="A70" s="76">
        <v>45323</v>
      </c>
      <c r="B70" t="s">
        <v>1308</v>
      </c>
      <c r="C70" t="s">
        <v>1238</v>
      </c>
      <c r="D70" t="s">
        <v>1017</v>
      </c>
      <c r="E70" t="s">
        <v>586</v>
      </c>
      <c r="F70" t="s">
        <v>1239</v>
      </c>
      <c r="G70" s="48">
        <v>180.28</v>
      </c>
      <c r="O70">
        <v>1747</v>
      </c>
    </row>
    <row r="71" spans="1:15" hidden="1" x14ac:dyDescent="0.3">
      <c r="A71" s="76">
        <v>45323</v>
      </c>
      <c r="B71" t="s">
        <v>1308</v>
      </c>
      <c r="C71" t="s">
        <v>1240</v>
      </c>
      <c r="D71" t="s">
        <v>1017</v>
      </c>
      <c r="E71" t="s">
        <v>586</v>
      </c>
      <c r="F71" t="s">
        <v>1241</v>
      </c>
      <c r="G71" s="48">
        <v>132.66</v>
      </c>
      <c r="O71">
        <v>1747</v>
      </c>
    </row>
    <row r="72" spans="1:15" hidden="1" x14ac:dyDescent="0.3">
      <c r="A72" s="76">
        <v>45323</v>
      </c>
      <c r="B72" t="s">
        <v>1308</v>
      </c>
      <c r="C72" t="s">
        <v>1242</v>
      </c>
      <c r="D72" t="s">
        <v>1017</v>
      </c>
      <c r="E72" t="s">
        <v>586</v>
      </c>
      <c r="F72" t="s">
        <v>1243</v>
      </c>
      <c r="G72" s="48">
        <v>300.64</v>
      </c>
      <c r="O72">
        <v>1747</v>
      </c>
    </row>
    <row r="73" spans="1:15" hidden="1" x14ac:dyDescent="0.3">
      <c r="A73" s="76">
        <v>45323</v>
      </c>
      <c r="B73" t="s">
        <v>1308</v>
      </c>
      <c r="C73" t="s">
        <v>1244</v>
      </c>
      <c r="D73" t="s">
        <v>1017</v>
      </c>
      <c r="E73" t="s">
        <v>586</v>
      </c>
      <c r="F73" t="s">
        <v>1245</v>
      </c>
      <c r="G73" s="48">
        <v>32.4</v>
      </c>
      <c r="O73">
        <v>1747</v>
      </c>
    </row>
    <row r="74" spans="1:15" hidden="1" x14ac:dyDescent="0.3">
      <c r="A74" s="76">
        <v>45323</v>
      </c>
      <c r="B74" t="s">
        <v>1308</v>
      </c>
      <c r="C74" t="s">
        <v>1246</v>
      </c>
      <c r="D74" t="s">
        <v>1017</v>
      </c>
      <c r="E74" t="s">
        <v>586</v>
      </c>
      <c r="F74" t="s">
        <v>1247</v>
      </c>
      <c r="G74" s="48">
        <v>217.76</v>
      </c>
      <c r="O74">
        <v>1747</v>
      </c>
    </row>
    <row r="75" spans="1:15" hidden="1" x14ac:dyDescent="0.3">
      <c r="A75" s="76">
        <v>45323</v>
      </c>
      <c r="B75" t="s">
        <v>1308</v>
      </c>
      <c r="C75" t="s">
        <v>1248</v>
      </c>
      <c r="D75" t="s">
        <v>1017</v>
      </c>
      <c r="E75" t="s">
        <v>586</v>
      </c>
      <c r="F75" t="s">
        <v>1249</v>
      </c>
      <c r="G75" s="48">
        <v>169.27</v>
      </c>
      <c r="O75">
        <v>1747</v>
      </c>
    </row>
    <row r="76" spans="1:15" hidden="1" x14ac:dyDescent="0.3">
      <c r="A76" s="76">
        <v>45323</v>
      </c>
      <c r="B76" t="s">
        <v>1308</v>
      </c>
      <c r="C76" t="s">
        <v>1250</v>
      </c>
      <c r="D76" t="s">
        <v>1017</v>
      </c>
      <c r="E76" t="s">
        <v>586</v>
      </c>
      <c r="F76" t="s">
        <v>1251</v>
      </c>
      <c r="G76" s="48">
        <v>280.68</v>
      </c>
      <c r="O76">
        <v>1747</v>
      </c>
    </row>
    <row r="77" spans="1:15" hidden="1" x14ac:dyDescent="0.3">
      <c r="A77" s="76">
        <v>45323</v>
      </c>
      <c r="B77" t="s">
        <v>1308</v>
      </c>
      <c r="C77" t="s">
        <v>1252</v>
      </c>
      <c r="D77" t="s">
        <v>1017</v>
      </c>
      <c r="E77" t="s">
        <v>586</v>
      </c>
      <c r="F77" t="s">
        <v>1253</v>
      </c>
      <c r="G77" s="48">
        <v>216.1</v>
      </c>
      <c r="O77">
        <v>1747</v>
      </c>
    </row>
    <row r="78" spans="1:15" hidden="1" x14ac:dyDescent="0.3">
      <c r="A78" s="76">
        <v>45323</v>
      </c>
      <c r="B78" t="s">
        <v>1309</v>
      </c>
      <c r="C78" t="s">
        <v>1255</v>
      </c>
      <c r="D78" t="s">
        <v>1017</v>
      </c>
      <c r="E78" t="s">
        <v>586</v>
      </c>
      <c r="F78" t="s">
        <v>587</v>
      </c>
      <c r="G78" s="48">
        <v>3684.86</v>
      </c>
      <c r="O78">
        <v>1751</v>
      </c>
    </row>
    <row r="79" spans="1:15" hidden="1" x14ac:dyDescent="0.3">
      <c r="A79" s="76">
        <v>45323</v>
      </c>
      <c r="B79" t="s">
        <v>1310</v>
      </c>
      <c r="C79" t="s">
        <v>1257</v>
      </c>
      <c r="D79" t="s">
        <v>1017</v>
      </c>
      <c r="E79" t="s">
        <v>586</v>
      </c>
      <c r="F79" t="s">
        <v>587</v>
      </c>
      <c r="G79" s="48">
        <v>124.7</v>
      </c>
      <c r="O79">
        <v>1751</v>
      </c>
    </row>
    <row r="80" spans="1:15" hidden="1" x14ac:dyDescent="0.3">
      <c r="A80" s="76">
        <v>45323</v>
      </c>
      <c r="B80" t="s">
        <v>1310</v>
      </c>
      <c r="C80" t="s">
        <v>1258</v>
      </c>
      <c r="D80" t="s">
        <v>1017</v>
      </c>
      <c r="E80" t="s">
        <v>586</v>
      </c>
      <c r="F80" t="s">
        <v>587</v>
      </c>
      <c r="G80" s="48">
        <v>163.83000000000001</v>
      </c>
      <c r="O80">
        <v>1751</v>
      </c>
    </row>
    <row r="81" spans="1:15" hidden="1" x14ac:dyDescent="0.3">
      <c r="A81" s="76">
        <v>45323</v>
      </c>
      <c r="B81" t="s">
        <v>1310</v>
      </c>
      <c r="C81" t="s">
        <v>1259</v>
      </c>
      <c r="D81" t="s">
        <v>1017</v>
      </c>
      <c r="E81" t="s">
        <v>586</v>
      </c>
      <c r="F81" t="s">
        <v>587</v>
      </c>
      <c r="G81" s="48">
        <v>109.48</v>
      </c>
      <c r="O81">
        <v>1751</v>
      </c>
    </row>
    <row r="82" spans="1:15" hidden="1" x14ac:dyDescent="0.3">
      <c r="A82" s="76">
        <v>45323</v>
      </c>
      <c r="B82" t="s">
        <v>1311</v>
      </c>
      <c r="C82" t="s">
        <v>1261</v>
      </c>
      <c r="D82" t="s">
        <v>1017</v>
      </c>
      <c r="E82" t="s">
        <v>586</v>
      </c>
      <c r="F82" t="s">
        <v>587</v>
      </c>
      <c r="G82" s="48">
        <v>122.36</v>
      </c>
      <c r="O82">
        <v>1751</v>
      </c>
    </row>
    <row r="83" spans="1:15" hidden="1" x14ac:dyDescent="0.3">
      <c r="A83" s="76">
        <v>45323</v>
      </c>
      <c r="B83" t="s">
        <v>1311</v>
      </c>
      <c r="C83" t="s">
        <v>1262</v>
      </c>
      <c r="D83" t="s">
        <v>1017</v>
      </c>
      <c r="E83" t="s">
        <v>586</v>
      </c>
      <c r="F83" t="s">
        <v>587</v>
      </c>
      <c r="G83" s="48">
        <v>81.069999999999993</v>
      </c>
      <c r="O83">
        <v>1751</v>
      </c>
    </row>
    <row r="84" spans="1:15" hidden="1" x14ac:dyDescent="0.3">
      <c r="A84" s="76">
        <v>45323</v>
      </c>
      <c r="B84" t="s">
        <v>1312</v>
      </c>
      <c r="C84" t="s">
        <v>1264</v>
      </c>
      <c r="D84" t="s">
        <v>1017</v>
      </c>
      <c r="E84" t="s">
        <v>586</v>
      </c>
      <c r="F84" t="s">
        <v>587</v>
      </c>
      <c r="G84" s="48">
        <v>29.52</v>
      </c>
      <c r="O84">
        <v>1751</v>
      </c>
    </row>
    <row r="85" spans="1:15" hidden="1" x14ac:dyDescent="0.3">
      <c r="A85" s="76">
        <v>45323</v>
      </c>
      <c r="B85" t="s">
        <v>1313</v>
      </c>
      <c r="C85" t="s">
        <v>1266</v>
      </c>
      <c r="D85" t="s">
        <v>1267</v>
      </c>
      <c r="E85" t="s">
        <v>586</v>
      </c>
      <c r="F85" t="s">
        <v>587</v>
      </c>
      <c r="G85" s="48">
        <v>-1079995.69</v>
      </c>
      <c r="O85">
        <v>1753</v>
      </c>
    </row>
    <row r="86" spans="1:15" hidden="1" x14ac:dyDescent="0.3">
      <c r="A86" s="76">
        <v>45323</v>
      </c>
      <c r="B86" t="s">
        <v>1313</v>
      </c>
      <c r="C86" t="s">
        <v>1268</v>
      </c>
      <c r="D86" t="s">
        <v>1267</v>
      </c>
      <c r="E86" t="s">
        <v>586</v>
      </c>
      <c r="F86" t="s">
        <v>587</v>
      </c>
      <c r="G86" s="48">
        <v>-2111583.64</v>
      </c>
      <c r="O86">
        <v>1753</v>
      </c>
    </row>
    <row r="87" spans="1:15" hidden="1" x14ac:dyDescent="0.3">
      <c r="A87" s="76">
        <v>45323</v>
      </c>
      <c r="B87" t="s">
        <v>1313</v>
      </c>
      <c r="C87" t="s">
        <v>1269</v>
      </c>
      <c r="D87" t="s">
        <v>1267</v>
      </c>
      <c r="E87" t="s">
        <v>586</v>
      </c>
      <c r="F87" t="s">
        <v>587</v>
      </c>
      <c r="G87" s="48">
        <v>-1315917.79</v>
      </c>
      <c r="O87">
        <v>1753</v>
      </c>
    </row>
    <row r="88" spans="1:15" hidden="1" x14ac:dyDescent="0.3">
      <c r="A88" s="76">
        <v>45323</v>
      </c>
      <c r="B88" t="s">
        <v>1313</v>
      </c>
      <c r="C88" t="s">
        <v>1270</v>
      </c>
      <c r="D88" t="s">
        <v>1267</v>
      </c>
      <c r="E88" t="s">
        <v>586</v>
      </c>
      <c r="F88" t="s">
        <v>587</v>
      </c>
      <c r="G88" s="48">
        <v>-1693603.41</v>
      </c>
      <c r="O88">
        <v>1753</v>
      </c>
    </row>
    <row r="89" spans="1:15" hidden="1" x14ac:dyDescent="0.3">
      <c r="A89" s="76">
        <v>45323</v>
      </c>
      <c r="B89" t="s">
        <v>1313</v>
      </c>
      <c r="C89" t="s">
        <v>1271</v>
      </c>
      <c r="D89" t="s">
        <v>1267</v>
      </c>
      <c r="E89" t="s">
        <v>586</v>
      </c>
      <c r="F89" t="s">
        <v>587</v>
      </c>
      <c r="G89" s="48">
        <v>-1322044.69</v>
      </c>
      <c r="O89">
        <v>1753</v>
      </c>
    </row>
    <row r="90" spans="1:15" x14ac:dyDescent="0.3">
      <c r="A90" s="76">
        <v>45352</v>
      </c>
      <c r="B90" t="s">
        <v>1314</v>
      </c>
      <c r="C90" t="s">
        <v>1315</v>
      </c>
      <c r="D90" t="s">
        <v>1017</v>
      </c>
      <c r="E90" t="s">
        <v>586</v>
      </c>
      <c r="F90" t="s">
        <v>587</v>
      </c>
      <c r="G90" s="48">
        <v>60.66</v>
      </c>
      <c r="O90">
        <v>1770</v>
      </c>
    </row>
    <row r="91" spans="1:15" x14ac:dyDescent="0.3">
      <c r="A91" s="76">
        <v>45352</v>
      </c>
      <c r="B91" t="s">
        <v>1314</v>
      </c>
      <c r="C91" t="s">
        <v>1315</v>
      </c>
      <c r="D91" t="s">
        <v>1135</v>
      </c>
      <c r="E91" t="s">
        <v>586</v>
      </c>
      <c r="F91" t="s">
        <v>1316</v>
      </c>
      <c r="G91" s="48">
        <v>60.66</v>
      </c>
      <c r="O91">
        <v>1771</v>
      </c>
    </row>
    <row r="92" spans="1:15" x14ac:dyDescent="0.3">
      <c r="A92" s="76">
        <v>45352</v>
      </c>
      <c r="B92" t="s">
        <v>1317</v>
      </c>
      <c r="C92" t="s">
        <v>1318</v>
      </c>
      <c r="D92" t="s">
        <v>1017</v>
      </c>
      <c r="E92" t="s">
        <v>586</v>
      </c>
      <c r="F92" t="s">
        <v>587</v>
      </c>
      <c r="G92" s="48">
        <v>126.49</v>
      </c>
      <c r="O92">
        <v>1766</v>
      </c>
    </row>
    <row r="93" spans="1:15" x14ac:dyDescent="0.3">
      <c r="A93" s="76">
        <v>45352</v>
      </c>
      <c r="B93" t="s">
        <v>1317</v>
      </c>
      <c r="C93" t="s">
        <v>1319</v>
      </c>
      <c r="D93" t="s">
        <v>1017</v>
      </c>
      <c r="E93" t="s">
        <v>586</v>
      </c>
      <c r="F93" t="s">
        <v>587</v>
      </c>
      <c r="G93" s="48">
        <v>106.68</v>
      </c>
      <c r="O93">
        <v>1766</v>
      </c>
    </row>
    <row r="94" spans="1:15" x14ac:dyDescent="0.3">
      <c r="A94" s="76">
        <v>45352</v>
      </c>
      <c r="B94" t="s">
        <v>1317</v>
      </c>
      <c r="C94" t="s">
        <v>1320</v>
      </c>
      <c r="D94" t="s">
        <v>1017</v>
      </c>
      <c r="E94" t="s">
        <v>586</v>
      </c>
      <c r="F94" t="s">
        <v>587</v>
      </c>
      <c r="G94" s="48">
        <v>235.29</v>
      </c>
      <c r="O94">
        <v>1766</v>
      </c>
    </row>
    <row r="95" spans="1:15" x14ac:dyDescent="0.3">
      <c r="A95" s="76">
        <v>45352</v>
      </c>
      <c r="B95" t="s">
        <v>1317</v>
      </c>
      <c r="C95" t="s">
        <v>1321</v>
      </c>
      <c r="D95" t="s">
        <v>1017</v>
      </c>
      <c r="E95" t="s">
        <v>586</v>
      </c>
      <c r="F95" t="s">
        <v>587</v>
      </c>
      <c r="G95" s="48">
        <v>181.26</v>
      </c>
      <c r="O95">
        <v>1766</v>
      </c>
    </row>
    <row r="96" spans="1:15" x14ac:dyDescent="0.3">
      <c r="A96" s="76">
        <v>45352</v>
      </c>
      <c r="B96" t="s">
        <v>1317</v>
      </c>
      <c r="C96" t="s">
        <v>1322</v>
      </c>
      <c r="D96" t="s">
        <v>1017</v>
      </c>
      <c r="E96" t="s">
        <v>586</v>
      </c>
      <c r="F96" t="s">
        <v>587</v>
      </c>
      <c r="G96" s="48">
        <v>247.68</v>
      </c>
      <c r="O96">
        <v>1766</v>
      </c>
    </row>
    <row r="97" spans="1:15" x14ac:dyDescent="0.3">
      <c r="A97" s="76">
        <v>45352</v>
      </c>
      <c r="B97" t="s">
        <v>1317</v>
      </c>
      <c r="C97" t="s">
        <v>1323</v>
      </c>
      <c r="D97" t="s">
        <v>1017</v>
      </c>
      <c r="E97" t="s">
        <v>586</v>
      </c>
      <c r="F97" t="s">
        <v>587</v>
      </c>
      <c r="G97" s="48">
        <v>99.54</v>
      </c>
      <c r="O97">
        <v>1766</v>
      </c>
    </row>
    <row r="98" spans="1:15" x14ac:dyDescent="0.3">
      <c r="A98" s="76">
        <v>45352</v>
      </c>
      <c r="B98" t="s">
        <v>1324</v>
      </c>
      <c r="C98" t="s">
        <v>1325</v>
      </c>
      <c r="D98" t="s">
        <v>1017</v>
      </c>
      <c r="E98" t="s">
        <v>586</v>
      </c>
      <c r="F98" t="s">
        <v>587</v>
      </c>
      <c r="G98" s="48">
        <v>48.14</v>
      </c>
      <c r="O98">
        <v>1766</v>
      </c>
    </row>
    <row r="99" spans="1:15" x14ac:dyDescent="0.3">
      <c r="A99" s="76">
        <v>45352</v>
      </c>
      <c r="B99" t="s">
        <v>1324</v>
      </c>
      <c r="C99" t="s">
        <v>1326</v>
      </c>
      <c r="D99" t="s">
        <v>1017</v>
      </c>
      <c r="E99" t="s">
        <v>586</v>
      </c>
      <c r="F99" t="s">
        <v>587</v>
      </c>
      <c r="G99" s="48">
        <v>337.66</v>
      </c>
      <c r="O99">
        <v>1766</v>
      </c>
    </row>
    <row r="100" spans="1:15" x14ac:dyDescent="0.3">
      <c r="A100" s="76">
        <v>45352</v>
      </c>
      <c r="B100" t="s">
        <v>1324</v>
      </c>
      <c r="C100" t="s">
        <v>1327</v>
      </c>
      <c r="D100" t="s">
        <v>1017</v>
      </c>
      <c r="E100" t="s">
        <v>586</v>
      </c>
      <c r="F100" t="s">
        <v>587</v>
      </c>
      <c r="G100" s="48">
        <v>313.43</v>
      </c>
      <c r="O100">
        <v>1766</v>
      </c>
    </row>
    <row r="101" spans="1:15" x14ac:dyDescent="0.3">
      <c r="A101" s="76">
        <v>45352</v>
      </c>
      <c r="B101" t="s">
        <v>1324</v>
      </c>
      <c r="C101" t="s">
        <v>1328</v>
      </c>
      <c r="D101" t="s">
        <v>1017</v>
      </c>
      <c r="E101" t="s">
        <v>586</v>
      </c>
      <c r="F101" t="s">
        <v>587</v>
      </c>
      <c r="G101" s="48">
        <v>65.05</v>
      </c>
      <c r="O101">
        <v>1766</v>
      </c>
    </row>
    <row r="102" spans="1:15" x14ac:dyDescent="0.3">
      <c r="A102" s="76">
        <v>45352</v>
      </c>
      <c r="B102" t="s">
        <v>1324</v>
      </c>
      <c r="C102" t="s">
        <v>1329</v>
      </c>
      <c r="D102" t="s">
        <v>1017</v>
      </c>
      <c r="E102" t="s">
        <v>586</v>
      </c>
      <c r="F102" t="s">
        <v>587</v>
      </c>
      <c r="G102" s="48">
        <v>149.26</v>
      </c>
      <c r="O102">
        <v>1766</v>
      </c>
    </row>
    <row r="103" spans="1:15" x14ac:dyDescent="0.3">
      <c r="A103" s="76">
        <v>45352</v>
      </c>
      <c r="B103" t="s">
        <v>1324</v>
      </c>
      <c r="C103" t="s">
        <v>1330</v>
      </c>
      <c r="D103" t="s">
        <v>1017</v>
      </c>
      <c r="E103" t="s">
        <v>586</v>
      </c>
      <c r="F103" t="s">
        <v>587</v>
      </c>
      <c r="G103" s="48">
        <v>47.44</v>
      </c>
      <c r="O103">
        <v>1766</v>
      </c>
    </row>
    <row r="104" spans="1:15" x14ac:dyDescent="0.3">
      <c r="A104" s="76">
        <v>45352</v>
      </c>
      <c r="B104" t="s">
        <v>1324</v>
      </c>
      <c r="C104" t="s">
        <v>1331</v>
      </c>
      <c r="D104" t="s">
        <v>1017</v>
      </c>
      <c r="E104" t="s">
        <v>586</v>
      </c>
      <c r="F104" t="s">
        <v>587</v>
      </c>
      <c r="G104" s="48">
        <v>6.92</v>
      </c>
      <c r="O104">
        <v>1766</v>
      </c>
    </row>
    <row r="105" spans="1:15" x14ac:dyDescent="0.3">
      <c r="A105" s="76">
        <v>45352</v>
      </c>
      <c r="B105" t="s">
        <v>1332</v>
      </c>
      <c r="C105" t="s">
        <v>1333</v>
      </c>
      <c r="D105" t="s">
        <v>1017</v>
      </c>
      <c r="E105" t="s">
        <v>586</v>
      </c>
      <c r="F105" t="s">
        <v>587</v>
      </c>
      <c r="G105" s="48">
        <v>248.26</v>
      </c>
      <c r="O105">
        <v>1766</v>
      </c>
    </row>
    <row r="106" spans="1:15" x14ac:dyDescent="0.3">
      <c r="A106" s="76">
        <v>45352</v>
      </c>
      <c r="B106" t="s">
        <v>1332</v>
      </c>
      <c r="C106" t="s">
        <v>1334</v>
      </c>
      <c r="D106" t="s">
        <v>1017</v>
      </c>
      <c r="E106" t="s">
        <v>586</v>
      </c>
      <c r="F106" t="s">
        <v>587</v>
      </c>
      <c r="G106" s="48">
        <v>245.73</v>
      </c>
      <c r="O106">
        <v>1766</v>
      </c>
    </row>
    <row r="107" spans="1:15" x14ac:dyDescent="0.3">
      <c r="A107" s="76">
        <v>45352</v>
      </c>
      <c r="B107" t="s">
        <v>1332</v>
      </c>
      <c r="C107" t="s">
        <v>1335</v>
      </c>
      <c r="D107" t="s">
        <v>1017</v>
      </c>
      <c r="E107" t="s">
        <v>586</v>
      </c>
      <c r="F107" t="s">
        <v>587</v>
      </c>
      <c r="G107" s="48">
        <v>55.79</v>
      </c>
      <c r="O107">
        <v>1766</v>
      </c>
    </row>
    <row r="108" spans="1:15" x14ac:dyDescent="0.3">
      <c r="A108" s="76">
        <v>45352</v>
      </c>
      <c r="B108" t="s">
        <v>1336</v>
      </c>
      <c r="C108" t="s">
        <v>1337</v>
      </c>
      <c r="D108" t="s">
        <v>1017</v>
      </c>
      <c r="E108" t="s">
        <v>586</v>
      </c>
      <c r="F108" t="s">
        <v>587</v>
      </c>
      <c r="G108" s="48">
        <v>54.91</v>
      </c>
      <c r="O108">
        <v>1766</v>
      </c>
    </row>
    <row r="109" spans="1:15" x14ac:dyDescent="0.3">
      <c r="A109" s="76">
        <v>45352</v>
      </c>
      <c r="B109" t="s">
        <v>1336</v>
      </c>
      <c r="C109" t="s">
        <v>1338</v>
      </c>
      <c r="D109" t="s">
        <v>1017</v>
      </c>
      <c r="E109" t="s">
        <v>586</v>
      </c>
      <c r="F109" t="s">
        <v>587</v>
      </c>
      <c r="G109" s="48">
        <v>69.72</v>
      </c>
      <c r="O109">
        <v>1766</v>
      </c>
    </row>
    <row r="110" spans="1:15" x14ac:dyDescent="0.3">
      <c r="A110" s="76">
        <v>45352</v>
      </c>
      <c r="B110" t="s">
        <v>1339</v>
      </c>
      <c r="C110" t="s">
        <v>1340</v>
      </c>
      <c r="D110" t="s">
        <v>1017</v>
      </c>
      <c r="E110" t="s">
        <v>586</v>
      </c>
      <c r="F110" t="s">
        <v>587</v>
      </c>
      <c r="G110" s="48">
        <v>110.82</v>
      </c>
      <c r="O110">
        <v>1772</v>
      </c>
    </row>
    <row r="111" spans="1:15" x14ac:dyDescent="0.3">
      <c r="A111" s="76">
        <v>45352</v>
      </c>
      <c r="B111" t="s">
        <v>1339</v>
      </c>
      <c r="C111" t="s">
        <v>1341</v>
      </c>
      <c r="D111" t="s">
        <v>1017</v>
      </c>
      <c r="E111" t="s">
        <v>586</v>
      </c>
      <c r="F111" t="s">
        <v>587</v>
      </c>
      <c r="G111" s="48">
        <v>81.08</v>
      </c>
      <c r="O111">
        <v>1772</v>
      </c>
    </row>
    <row r="112" spans="1:15" x14ac:dyDescent="0.3">
      <c r="A112" s="76">
        <v>45352</v>
      </c>
      <c r="B112" t="s">
        <v>1339</v>
      </c>
      <c r="C112" t="s">
        <v>1342</v>
      </c>
      <c r="D112" t="s">
        <v>1017</v>
      </c>
      <c r="E112" t="s">
        <v>586</v>
      </c>
      <c r="F112" t="s">
        <v>587</v>
      </c>
      <c r="G112" s="48">
        <v>67.66</v>
      </c>
      <c r="O112">
        <v>1772</v>
      </c>
    </row>
    <row r="113" spans="1:15" x14ac:dyDescent="0.3">
      <c r="A113" s="76">
        <v>45352</v>
      </c>
      <c r="B113" t="s">
        <v>1339</v>
      </c>
      <c r="C113" t="s">
        <v>1343</v>
      </c>
      <c r="D113" t="s">
        <v>1017</v>
      </c>
      <c r="E113" t="s">
        <v>586</v>
      </c>
      <c r="F113" t="s">
        <v>587</v>
      </c>
      <c r="G113" s="48">
        <v>59.51</v>
      </c>
      <c r="O113">
        <v>1772</v>
      </c>
    </row>
    <row r="114" spans="1:15" x14ac:dyDescent="0.3">
      <c r="A114" s="76">
        <v>45352</v>
      </c>
      <c r="B114" t="s">
        <v>1339</v>
      </c>
      <c r="C114" t="s">
        <v>1344</v>
      </c>
      <c r="D114" t="s">
        <v>1017</v>
      </c>
      <c r="E114" t="s">
        <v>586</v>
      </c>
      <c r="F114" t="s">
        <v>587</v>
      </c>
      <c r="G114" s="48">
        <v>135.43</v>
      </c>
      <c r="O114">
        <v>1772</v>
      </c>
    </row>
    <row r="115" spans="1:15" x14ac:dyDescent="0.3">
      <c r="A115" s="76">
        <v>45352</v>
      </c>
      <c r="B115" t="s">
        <v>1339</v>
      </c>
      <c r="C115" t="s">
        <v>1345</v>
      </c>
      <c r="D115" t="s">
        <v>1017</v>
      </c>
      <c r="E115" t="s">
        <v>586</v>
      </c>
      <c r="F115" t="s">
        <v>587</v>
      </c>
      <c r="G115" s="48">
        <v>17.3</v>
      </c>
      <c r="O115">
        <v>1772</v>
      </c>
    </row>
    <row r="116" spans="1:15" x14ac:dyDescent="0.3">
      <c r="A116" s="76">
        <v>45352</v>
      </c>
      <c r="B116" t="s">
        <v>1339</v>
      </c>
      <c r="C116" t="s">
        <v>1346</v>
      </c>
      <c r="D116" t="s">
        <v>1017</v>
      </c>
      <c r="E116" t="s">
        <v>586</v>
      </c>
      <c r="F116" t="s">
        <v>587</v>
      </c>
      <c r="G116" s="48">
        <v>100.34</v>
      </c>
      <c r="O116">
        <v>1772</v>
      </c>
    </row>
    <row r="117" spans="1:15" x14ac:dyDescent="0.3">
      <c r="A117" s="76">
        <v>45352</v>
      </c>
      <c r="B117" t="s">
        <v>1339</v>
      </c>
      <c r="C117" t="s">
        <v>1347</v>
      </c>
      <c r="D117" t="s">
        <v>1017</v>
      </c>
      <c r="E117" t="s">
        <v>586</v>
      </c>
      <c r="F117" t="s">
        <v>587</v>
      </c>
      <c r="G117" s="48">
        <v>76.53</v>
      </c>
      <c r="O117">
        <v>1772</v>
      </c>
    </row>
    <row r="118" spans="1:15" x14ac:dyDescent="0.3">
      <c r="A118" s="76">
        <v>45352</v>
      </c>
      <c r="B118" t="s">
        <v>1339</v>
      </c>
      <c r="C118" t="s">
        <v>1348</v>
      </c>
      <c r="D118" t="s">
        <v>1017</v>
      </c>
      <c r="E118" t="s">
        <v>586</v>
      </c>
      <c r="F118" t="s">
        <v>587</v>
      </c>
      <c r="G118" s="48">
        <v>106.39</v>
      </c>
      <c r="O118">
        <v>1772</v>
      </c>
    </row>
    <row r="119" spans="1:15" x14ac:dyDescent="0.3">
      <c r="A119" s="76">
        <v>45352</v>
      </c>
      <c r="B119" t="s">
        <v>1349</v>
      </c>
      <c r="C119" t="s">
        <v>1350</v>
      </c>
      <c r="D119" t="s">
        <v>1017</v>
      </c>
      <c r="E119" t="s">
        <v>586</v>
      </c>
      <c r="F119" t="s">
        <v>587</v>
      </c>
      <c r="G119" s="48">
        <v>30.57</v>
      </c>
      <c r="O119">
        <v>1772</v>
      </c>
    </row>
    <row r="120" spans="1:15" x14ac:dyDescent="0.3">
      <c r="A120" s="76">
        <v>45352</v>
      </c>
      <c r="B120" t="s">
        <v>1351</v>
      </c>
      <c r="C120" t="s">
        <v>1352</v>
      </c>
      <c r="D120" t="s">
        <v>1017</v>
      </c>
      <c r="E120" t="s">
        <v>586</v>
      </c>
      <c r="F120" t="s">
        <v>587</v>
      </c>
      <c r="G120" s="48">
        <v>0.37</v>
      </c>
      <c r="O120">
        <v>1772</v>
      </c>
    </row>
    <row r="121" spans="1:15" x14ac:dyDescent="0.3">
      <c r="A121" s="76">
        <v>45352</v>
      </c>
      <c r="B121" t="s">
        <v>1351</v>
      </c>
      <c r="C121" t="s">
        <v>1353</v>
      </c>
      <c r="D121" t="s">
        <v>1017</v>
      </c>
      <c r="E121" t="s">
        <v>586</v>
      </c>
      <c r="F121" t="s">
        <v>587</v>
      </c>
      <c r="G121" s="48">
        <v>1.79</v>
      </c>
      <c r="O121">
        <v>1772</v>
      </c>
    </row>
    <row r="122" spans="1:15" x14ac:dyDescent="0.3">
      <c r="A122" s="76">
        <v>45352</v>
      </c>
      <c r="B122" t="s">
        <v>1351</v>
      </c>
      <c r="C122" t="s">
        <v>1354</v>
      </c>
      <c r="D122" t="s">
        <v>1017</v>
      </c>
      <c r="E122" t="s">
        <v>586</v>
      </c>
      <c r="F122" t="s">
        <v>587</v>
      </c>
      <c r="G122" s="48">
        <v>0.22</v>
      </c>
      <c r="O122">
        <v>1772</v>
      </c>
    </row>
    <row r="123" spans="1:15" x14ac:dyDescent="0.3">
      <c r="A123" s="76">
        <v>45352</v>
      </c>
      <c r="B123" t="s">
        <v>1355</v>
      </c>
      <c r="C123" t="s">
        <v>1356</v>
      </c>
      <c r="D123" t="s">
        <v>1017</v>
      </c>
      <c r="E123" t="s">
        <v>586</v>
      </c>
      <c r="F123" t="s">
        <v>587</v>
      </c>
      <c r="G123" s="48">
        <v>0.8</v>
      </c>
      <c r="O123">
        <v>1771</v>
      </c>
    </row>
    <row r="124" spans="1:15" x14ac:dyDescent="0.3">
      <c r="A124" s="76">
        <v>45352</v>
      </c>
      <c r="B124" t="s">
        <v>1357</v>
      </c>
      <c r="C124" t="s">
        <v>1358</v>
      </c>
      <c r="D124" t="s">
        <v>1017</v>
      </c>
      <c r="E124" t="s">
        <v>586</v>
      </c>
      <c r="F124" t="s">
        <v>587</v>
      </c>
      <c r="G124" s="48">
        <v>3.05</v>
      </c>
      <c r="O124">
        <v>1771</v>
      </c>
    </row>
    <row r="125" spans="1:15" x14ac:dyDescent="0.3">
      <c r="A125" s="76">
        <v>45352</v>
      </c>
      <c r="B125" t="s">
        <v>1359</v>
      </c>
      <c r="C125" t="s">
        <v>1360</v>
      </c>
      <c r="D125" t="s">
        <v>1131</v>
      </c>
      <c r="E125" t="s">
        <v>586</v>
      </c>
      <c r="F125" t="s">
        <v>587</v>
      </c>
      <c r="G125" s="48">
        <v>-60.66</v>
      </c>
      <c r="O125">
        <v>1771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31013-19DB-43AC-BC4D-02B30CEEAE51}">
  <dimension ref="A1:Q90"/>
  <sheetViews>
    <sheetView topLeftCell="A68" workbookViewId="0">
      <selection activeCell="I81" sqref="I81"/>
    </sheetView>
  </sheetViews>
  <sheetFormatPr defaultRowHeight="14.4" x14ac:dyDescent="0.3"/>
  <cols>
    <col min="2" max="2" width="12.44140625" customWidth="1"/>
    <col min="7" max="7" width="12.44140625" style="48" bestFit="1" customWidth="1"/>
  </cols>
  <sheetData>
    <row r="1" spans="1:17" x14ac:dyDescent="0.3">
      <c r="A1" t="s">
        <v>542</v>
      </c>
      <c r="B1">
        <v>2024</v>
      </c>
    </row>
    <row r="3" spans="1:17" x14ac:dyDescent="0.3">
      <c r="A3" t="s">
        <v>543</v>
      </c>
      <c r="C3" t="s">
        <v>544</v>
      </c>
    </row>
    <row r="5" spans="1:17" x14ac:dyDescent="0.3">
      <c r="A5" t="s">
        <v>545</v>
      </c>
      <c r="B5" t="s">
        <v>673</v>
      </c>
      <c r="C5" t="s">
        <v>982</v>
      </c>
    </row>
    <row r="6" spans="1:17" x14ac:dyDescent="0.3">
      <c r="A6" t="s">
        <v>547</v>
      </c>
      <c r="B6" t="s">
        <v>548</v>
      </c>
    </row>
    <row r="7" spans="1:17" x14ac:dyDescent="0.3">
      <c r="A7" t="s">
        <v>549</v>
      </c>
      <c r="B7" t="s">
        <v>550</v>
      </c>
    </row>
    <row r="8" spans="1:17" x14ac:dyDescent="0.3">
      <c r="A8" t="s">
        <v>551</v>
      </c>
      <c r="B8" t="s">
        <v>552</v>
      </c>
    </row>
    <row r="9" spans="1:17" x14ac:dyDescent="0.3">
      <c r="A9" t="s">
        <v>553</v>
      </c>
      <c r="B9" t="s">
        <v>554</v>
      </c>
    </row>
    <row r="10" spans="1:17" x14ac:dyDescent="0.3">
      <c r="A10" t="s">
        <v>555</v>
      </c>
      <c r="B10" t="s">
        <v>556</v>
      </c>
    </row>
    <row r="11" spans="1:17" x14ac:dyDescent="0.3">
      <c r="A11" t="s">
        <v>557</v>
      </c>
      <c r="B11" t="s">
        <v>983</v>
      </c>
    </row>
    <row r="13" spans="1:17" x14ac:dyDescent="0.3">
      <c r="A13" t="s">
        <v>1013</v>
      </c>
      <c r="D13" t="s">
        <v>1014</v>
      </c>
      <c r="E13" t="s">
        <v>1179</v>
      </c>
    </row>
    <row r="15" spans="1:17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s="48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</row>
    <row r="16" spans="1:17" x14ac:dyDescent="0.3">
      <c r="A16" s="76">
        <v>45108</v>
      </c>
      <c r="B16" t="s">
        <v>1005</v>
      </c>
      <c r="C16" t="s">
        <v>1016</v>
      </c>
      <c r="D16" t="s">
        <v>1017</v>
      </c>
      <c r="E16" t="s">
        <v>586</v>
      </c>
      <c r="F16" t="s">
        <v>587</v>
      </c>
      <c r="G16" s="48">
        <v>49.77</v>
      </c>
      <c r="O16">
        <v>1573</v>
      </c>
    </row>
    <row r="17" spans="1:17" x14ac:dyDescent="0.3">
      <c r="A17" s="76">
        <v>45108</v>
      </c>
      <c r="B17" t="s">
        <v>1005</v>
      </c>
      <c r="C17" t="s">
        <v>1018</v>
      </c>
      <c r="D17" t="s">
        <v>1017</v>
      </c>
      <c r="E17" t="s">
        <v>586</v>
      </c>
      <c r="F17" t="s">
        <v>587</v>
      </c>
      <c r="G17" s="48">
        <v>8.0500000000000007</v>
      </c>
      <c r="O17">
        <v>1573</v>
      </c>
    </row>
    <row r="18" spans="1:17" x14ac:dyDescent="0.3">
      <c r="A18" s="76">
        <v>45108</v>
      </c>
      <c r="B18" t="s">
        <v>1019</v>
      </c>
      <c r="C18" t="s">
        <v>1020</v>
      </c>
      <c r="D18" t="s">
        <v>1017</v>
      </c>
      <c r="E18" t="s">
        <v>586</v>
      </c>
      <c r="F18" t="s">
        <v>1089</v>
      </c>
      <c r="G18" s="48">
        <v>1041.1500000000001</v>
      </c>
      <c r="O18">
        <v>1573</v>
      </c>
    </row>
    <row r="19" spans="1:17" x14ac:dyDescent="0.3">
      <c r="A19" s="76">
        <v>45108</v>
      </c>
      <c r="B19" t="s">
        <v>1021</v>
      </c>
      <c r="C19" t="s">
        <v>1022</v>
      </c>
      <c r="D19" t="s">
        <v>1017</v>
      </c>
      <c r="E19" t="s">
        <v>586</v>
      </c>
      <c r="F19" t="s">
        <v>1090</v>
      </c>
      <c r="G19" s="48">
        <v>118.56</v>
      </c>
      <c r="O19">
        <v>1573</v>
      </c>
    </row>
    <row r="20" spans="1:17" x14ac:dyDescent="0.3">
      <c r="A20" s="76">
        <v>45108</v>
      </c>
      <c r="B20" t="s">
        <v>1023</v>
      </c>
      <c r="C20" t="s">
        <v>1024</v>
      </c>
      <c r="D20" t="s">
        <v>1025</v>
      </c>
      <c r="E20" t="s">
        <v>586</v>
      </c>
      <c r="F20" t="s">
        <v>587</v>
      </c>
      <c r="G20" s="48">
        <v>853193.43</v>
      </c>
      <c r="O20">
        <v>1573</v>
      </c>
    </row>
    <row r="21" spans="1:17" x14ac:dyDescent="0.3">
      <c r="A21" s="76">
        <v>45170</v>
      </c>
      <c r="B21" t="s">
        <v>1091</v>
      </c>
      <c r="C21" t="s">
        <v>1092</v>
      </c>
      <c r="D21" t="s">
        <v>1093</v>
      </c>
      <c r="E21" t="s">
        <v>586</v>
      </c>
      <c r="F21" t="s">
        <v>587</v>
      </c>
      <c r="G21" s="48">
        <v>1139.8800000000001</v>
      </c>
      <c r="O21">
        <v>1628</v>
      </c>
    </row>
    <row r="22" spans="1:17" x14ac:dyDescent="0.3">
      <c r="A22" s="76">
        <v>45170</v>
      </c>
      <c r="B22" t="s">
        <v>1091</v>
      </c>
      <c r="C22" t="s">
        <v>1092</v>
      </c>
      <c r="D22" t="s">
        <v>1093</v>
      </c>
      <c r="E22" t="s">
        <v>586</v>
      </c>
      <c r="F22" t="s">
        <v>587</v>
      </c>
      <c r="G22" s="48">
        <v>170.98</v>
      </c>
      <c r="O22">
        <v>1628</v>
      </c>
    </row>
    <row r="23" spans="1:17" x14ac:dyDescent="0.3">
      <c r="A23" s="76">
        <v>45170</v>
      </c>
      <c r="B23" t="s">
        <v>1091</v>
      </c>
      <c r="C23" t="s">
        <v>1094</v>
      </c>
      <c r="D23" t="s">
        <v>1095</v>
      </c>
      <c r="E23" t="s">
        <v>586</v>
      </c>
      <c r="F23" t="s">
        <v>1096</v>
      </c>
      <c r="G23" s="48">
        <v>1310.86</v>
      </c>
      <c r="O23">
        <v>1628</v>
      </c>
    </row>
    <row r="24" spans="1:17" x14ac:dyDescent="0.3">
      <c r="A24" s="76">
        <v>45170</v>
      </c>
      <c r="B24" t="s">
        <v>1097</v>
      </c>
      <c r="C24" t="s">
        <v>1098</v>
      </c>
      <c r="D24" t="s">
        <v>1017</v>
      </c>
      <c r="E24" t="s">
        <v>586</v>
      </c>
      <c r="F24" t="s">
        <v>587</v>
      </c>
      <c r="G24" s="48">
        <v>1322044.69</v>
      </c>
      <c r="O24">
        <v>1638</v>
      </c>
    </row>
    <row r="25" spans="1:17" x14ac:dyDescent="0.3">
      <c r="A25" s="76">
        <v>45170</v>
      </c>
      <c r="B25" t="s">
        <v>1099</v>
      </c>
      <c r="C25" t="s">
        <v>1100</v>
      </c>
      <c r="D25" t="s">
        <v>1017</v>
      </c>
      <c r="E25" t="s">
        <v>586</v>
      </c>
      <c r="F25" t="s">
        <v>587</v>
      </c>
      <c r="G25" s="48">
        <v>16.239999999999998</v>
      </c>
      <c r="O25">
        <v>1630</v>
      </c>
    </row>
    <row r="26" spans="1:17" x14ac:dyDescent="0.3">
      <c r="A26" s="76">
        <v>45170</v>
      </c>
      <c r="B26" t="s">
        <v>1101</v>
      </c>
      <c r="C26" t="s">
        <v>1102</v>
      </c>
      <c r="D26" t="s">
        <v>1103</v>
      </c>
      <c r="E26" t="s">
        <v>586</v>
      </c>
      <c r="F26" t="s">
        <v>587</v>
      </c>
      <c r="G26" s="48">
        <v>-1139.8800000000001</v>
      </c>
      <c r="O26">
        <v>1630</v>
      </c>
      <c r="Q26">
        <v>15</v>
      </c>
    </row>
    <row r="27" spans="1:17" x14ac:dyDescent="0.3">
      <c r="A27" s="76">
        <v>45170</v>
      </c>
      <c r="B27" t="s">
        <v>1101</v>
      </c>
      <c r="C27" t="s">
        <v>1102</v>
      </c>
      <c r="D27" t="s">
        <v>1103</v>
      </c>
      <c r="E27" t="s">
        <v>586</v>
      </c>
      <c r="F27" t="s">
        <v>587</v>
      </c>
      <c r="G27" s="48">
        <v>-170.98</v>
      </c>
      <c r="O27">
        <v>1630</v>
      </c>
      <c r="Q27">
        <v>15</v>
      </c>
    </row>
    <row r="28" spans="1:17" x14ac:dyDescent="0.3">
      <c r="A28" s="76">
        <v>45200</v>
      </c>
      <c r="B28" t="s">
        <v>1126</v>
      </c>
      <c r="C28" t="s">
        <v>1127</v>
      </c>
      <c r="D28" t="s">
        <v>1128</v>
      </c>
      <c r="E28" t="s">
        <v>586</v>
      </c>
      <c r="F28" t="s">
        <v>587</v>
      </c>
      <c r="G28" s="48">
        <v>1322044.69</v>
      </c>
      <c r="O28">
        <v>1643</v>
      </c>
    </row>
    <row r="29" spans="1:17" x14ac:dyDescent="0.3">
      <c r="A29" s="76">
        <v>45200</v>
      </c>
      <c r="B29" t="s">
        <v>1129</v>
      </c>
      <c r="C29" t="s">
        <v>1130</v>
      </c>
      <c r="D29" t="s">
        <v>1131</v>
      </c>
      <c r="E29" t="s">
        <v>586</v>
      </c>
      <c r="F29" t="s">
        <v>587</v>
      </c>
      <c r="G29" s="48">
        <v>-1322044.69</v>
      </c>
      <c r="O29">
        <v>1641</v>
      </c>
    </row>
    <row r="30" spans="1:17" x14ac:dyDescent="0.3">
      <c r="A30" s="76">
        <v>45200</v>
      </c>
      <c r="B30" t="s">
        <v>1133</v>
      </c>
      <c r="C30" t="s">
        <v>1134</v>
      </c>
      <c r="D30" t="s">
        <v>1135</v>
      </c>
      <c r="E30" t="s">
        <v>586</v>
      </c>
      <c r="F30" t="s">
        <v>587</v>
      </c>
      <c r="G30" s="48">
        <v>241.71</v>
      </c>
      <c r="O30">
        <v>1648</v>
      </c>
    </row>
    <row r="31" spans="1:17" x14ac:dyDescent="0.3">
      <c r="A31" s="76">
        <v>45231</v>
      </c>
      <c r="B31" t="s">
        <v>1150</v>
      </c>
      <c r="C31" t="s">
        <v>1144</v>
      </c>
      <c r="D31" t="s">
        <v>1128</v>
      </c>
      <c r="E31" t="s">
        <v>586</v>
      </c>
      <c r="F31" t="s">
        <v>587</v>
      </c>
      <c r="G31" s="48">
        <v>1693603.41</v>
      </c>
      <c r="O31">
        <v>1666</v>
      </c>
    </row>
    <row r="32" spans="1:17" x14ac:dyDescent="0.3">
      <c r="A32" s="76">
        <v>45231</v>
      </c>
      <c r="B32" t="s">
        <v>1151</v>
      </c>
      <c r="C32" t="s">
        <v>1145</v>
      </c>
      <c r="D32" t="s">
        <v>1128</v>
      </c>
      <c r="E32" t="s">
        <v>586</v>
      </c>
      <c r="F32" t="s">
        <v>587</v>
      </c>
      <c r="G32" s="48">
        <v>1315917.79</v>
      </c>
      <c r="O32">
        <v>1666</v>
      </c>
    </row>
    <row r="33" spans="1:15" x14ac:dyDescent="0.3">
      <c r="A33" s="76">
        <v>45231</v>
      </c>
      <c r="B33" t="s">
        <v>1152</v>
      </c>
      <c r="C33" t="s">
        <v>1146</v>
      </c>
      <c r="D33" t="s">
        <v>1017</v>
      </c>
      <c r="E33" t="s">
        <v>586</v>
      </c>
      <c r="F33" t="s">
        <v>587</v>
      </c>
      <c r="G33" s="48">
        <v>116.16</v>
      </c>
      <c r="O33">
        <v>1681</v>
      </c>
    </row>
    <row r="34" spans="1:15" x14ac:dyDescent="0.3">
      <c r="A34" s="76">
        <v>45231</v>
      </c>
      <c r="B34" t="s">
        <v>1152</v>
      </c>
      <c r="C34" t="s">
        <v>1147</v>
      </c>
      <c r="D34" t="s">
        <v>1017</v>
      </c>
      <c r="E34" t="s">
        <v>586</v>
      </c>
      <c r="F34" t="s">
        <v>587</v>
      </c>
      <c r="G34" s="48">
        <v>23.44</v>
      </c>
      <c r="O34">
        <v>1681</v>
      </c>
    </row>
    <row r="35" spans="1:15" x14ac:dyDescent="0.3">
      <c r="A35" s="76">
        <v>45261</v>
      </c>
      <c r="B35" t="s">
        <v>1152</v>
      </c>
      <c r="C35" t="s">
        <v>1153</v>
      </c>
      <c r="D35" t="s">
        <v>1017</v>
      </c>
      <c r="E35" t="s">
        <v>586</v>
      </c>
      <c r="F35" t="s">
        <v>1154</v>
      </c>
      <c r="G35" s="48">
        <v>1010.48</v>
      </c>
      <c r="O35">
        <v>1706</v>
      </c>
    </row>
    <row r="36" spans="1:15" x14ac:dyDescent="0.3">
      <c r="A36" s="76">
        <v>45261</v>
      </c>
      <c r="B36" t="s">
        <v>1155</v>
      </c>
      <c r="C36" t="s">
        <v>1156</v>
      </c>
      <c r="D36" t="s">
        <v>1017</v>
      </c>
      <c r="E36" t="s">
        <v>586</v>
      </c>
      <c r="F36" t="s">
        <v>1157</v>
      </c>
      <c r="G36" s="48">
        <v>736.82</v>
      </c>
      <c r="O36">
        <v>1706</v>
      </c>
    </row>
    <row r="37" spans="1:15" x14ac:dyDescent="0.3">
      <c r="A37" s="76">
        <v>45261</v>
      </c>
      <c r="B37" t="s">
        <v>1158</v>
      </c>
      <c r="C37" t="s">
        <v>1159</v>
      </c>
      <c r="D37" t="s">
        <v>1017</v>
      </c>
      <c r="E37" t="s">
        <v>586</v>
      </c>
      <c r="F37" t="s">
        <v>587</v>
      </c>
      <c r="G37" s="48">
        <v>127.59</v>
      </c>
      <c r="O37">
        <v>1707</v>
      </c>
    </row>
    <row r="38" spans="1:15" x14ac:dyDescent="0.3">
      <c r="A38" s="76">
        <v>45261</v>
      </c>
      <c r="B38" t="s">
        <v>1160</v>
      </c>
      <c r="C38" t="s">
        <v>1161</v>
      </c>
      <c r="D38" t="s">
        <v>1017</v>
      </c>
      <c r="E38" t="s">
        <v>586</v>
      </c>
      <c r="F38" t="s">
        <v>587</v>
      </c>
      <c r="G38" s="48">
        <v>101.73</v>
      </c>
      <c r="O38">
        <v>1707</v>
      </c>
    </row>
    <row r="39" spans="1:15" x14ac:dyDescent="0.3">
      <c r="A39" s="76">
        <v>45261</v>
      </c>
      <c r="B39" t="s">
        <v>1162</v>
      </c>
      <c r="C39" t="s">
        <v>1163</v>
      </c>
      <c r="D39" t="s">
        <v>1128</v>
      </c>
      <c r="E39" t="s">
        <v>586</v>
      </c>
      <c r="F39" t="s">
        <v>587</v>
      </c>
      <c r="G39" s="48">
        <v>2111583.64</v>
      </c>
      <c r="O39">
        <v>1706</v>
      </c>
    </row>
    <row r="40" spans="1:15" x14ac:dyDescent="0.3">
      <c r="A40" s="76">
        <v>45261</v>
      </c>
      <c r="B40" t="s">
        <v>1164</v>
      </c>
      <c r="C40" t="s">
        <v>1165</v>
      </c>
      <c r="D40" t="s">
        <v>1017</v>
      </c>
      <c r="E40" t="s">
        <v>586</v>
      </c>
      <c r="F40" t="s">
        <v>1166</v>
      </c>
      <c r="G40" s="48">
        <v>882.95</v>
      </c>
      <c r="O40">
        <v>1707</v>
      </c>
    </row>
    <row r="41" spans="1:15" x14ac:dyDescent="0.3">
      <c r="A41" s="76">
        <v>45261</v>
      </c>
      <c r="B41" t="s">
        <v>1167</v>
      </c>
      <c r="C41" t="s">
        <v>1168</v>
      </c>
      <c r="D41" t="s">
        <v>1017</v>
      </c>
      <c r="E41" t="s">
        <v>586</v>
      </c>
      <c r="F41" t="s">
        <v>1169</v>
      </c>
      <c r="G41" s="48">
        <v>909.01</v>
      </c>
      <c r="O41">
        <v>1707</v>
      </c>
    </row>
    <row r="42" spans="1:15" x14ac:dyDescent="0.3">
      <c r="A42" s="76">
        <v>45292</v>
      </c>
      <c r="B42" t="s">
        <v>1172</v>
      </c>
      <c r="C42" t="s">
        <v>1173</v>
      </c>
      <c r="D42" t="s">
        <v>1017</v>
      </c>
      <c r="E42" t="s">
        <v>586</v>
      </c>
      <c r="F42" t="s">
        <v>1174</v>
      </c>
      <c r="G42" s="48">
        <v>296.08999999999997</v>
      </c>
      <c r="O42">
        <v>1738</v>
      </c>
    </row>
    <row r="43" spans="1:15" x14ac:dyDescent="0.3">
      <c r="A43" s="76">
        <v>45292</v>
      </c>
      <c r="B43" t="s">
        <v>1172</v>
      </c>
      <c r="C43" t="s">
        <v>1175</v>
      </c>
      <c r="D43" t="s">
        <v>1017</v>
      </c>
      <c r="E43" t="s">
        <v>586</v>
      </c>
      <c r="F43" t="s">
        <v>1176</v>
      </c>
      <c r="G43" s="48">
        <v>252.18</v>
      </c>
      <c r="O43">
        <v>1738</v>
      </c>
    </row>
    <row r="44" spans="1:15" x14ac:dyDescent="0.3">
      <c r="A44" s="76">
        <v>45323</v>
      </c>
      <c r="B44" t="s">
        <v>1180</v>
      </c>
      <c r="C44" t="s">
        <v>1181</v>
      </c>
      <c r="D44" t="s">
        <v>1182</v>
      </c>
      <c r="E44" t="s">
        <v>586</v>
      </c>
      <c r="F44" t="s">
        <v>1183</v>
      </c>
      <c r="G44" s="48">
        <v>754.26</v>
      </c>
      <c r="O44">
        <v>1747</v>
      </c>
    </row>
    <row r="45" spans="1:15" x14ac:dyDescent="0.3">
      <c r="A45" s="76">
        <v>45323</v>
      </c>
      <c r="B45" t="s">
        <v>1184</v>
      </c>
      <c r="C45" t="s">
        <v>1185</v>
      </c>
      <c r="D45" t="s">
        <v>1017</v>
      </c>
      <c r="E45" t="s">
        <v>586</v>
      </c>
      <c r="F45" t="s">
        <v>587</v>
      </c>
      <c r="G45" s="48">
        <v>1480.41</v>
      </c>
      <c r="O45">
        <v>1744</v>
      </c>
    </row>
    <row r="46" spans="1:15" x14ac:dyDescent="0.3">
      <c r="A46" s="76">
        <v>45323</v>
      </c>
      <c r="B46" t="s">
        <v>1186</v>
      </c>
      <c r="C46" t="s">
        <v>1187</v>
      </c>
      <c r="D46" t="s">
        <v>1017</v>
      </c>
      <c r="E46" t="s">
        <v>586</v>
      </c>
      <c r="F46" t="s">
        <v>587</v>
      </c>
      <c r="G46" s="48">
        <v>42.46</v>
      </c>
      <c r="O46">
        <v>1744</v>
      </c>
    </row>
    <row r="47" spans="1:15" x14ac:dyDescent="0.3">
      <c r="A47" s="76">
        <v>45323</v>
      </c>
      <c r="B47" t="s">
        <v>1186</v>
      </c>
      <c r="C47" t="s">
        <v>1188</v>
      </c>
      <c r="D47" t="s">
        <v>1017</v>
      </c>
      <c r="E47" t="s">
        <v>586</v>
      </c>
      <c r="F47" t="s">
        <v>587</v>
      </c>
      <c r="G47" s="48">
        <v>25.19</v>
      </c>
      <c r="O47">
        <v>1744</v>
      </c>
    </row>
    <row r="48" spans="1:15" x14ac:dyDescent="0.3">
      <c r="A48" s="76">
        <v>45323</v>
      </c>
      <c r="B48" t="s">
        <v>1189</v>
      </c>
      <c r="C48" t="s">
        <v>1190</v>
      </c>
      <c r="D48" t="s">
        <v>1017</v>
      </c>
      <c r="E48" t="s">
        <v>586</v>
      </c>
      <c r="F48" t="s">
        <v>587</v>
      </c>
      <c r="G48" s="48">
        <v>205.86</v>
      </c>
      <c r="O48">
        <v>1744</v>
      </c>
    </row>
    <row r="49" spans="1:15" x14ac:dyDescent="0.3">
      <c r="A49" s="76">
        <v>45323</v>
      </c>
      <c r="B49" t="s">
        <v>1191</v>
      </c>
      <c r="C49" t="s">
        <v>1192</v>
      </c>
      <c r="D49" t="s">
        <v>1017</v>
      </c>
      <c r="E49" t="s">
        <v>586</v>
      </c>
      <c r="F49" t="s">
        <v>587</v>
      </c>
      <c r="G49" s="48">
        <v>43.58</v>
      </c>
      <c r="O49">
        <v>1744</v>
      </c>
    </row>
    <row r="50" spans="1:15" x14ac:dyDescent="0.3">
      <c r="A50" s="76">
        <v>45323</v>
      </c>
      <c r="B50" t="s">
        <v>1191</v>
      </c>
      <c r="C50" t="s">
        <v>1193</v>
      </c>
      <c r="D50" t="s">
        <v>1017</v>
      </c>
      <c r="E50" t="s">
        <v>586</v>
      </c>
      <c r="F50" t="s">
        <v>587</v>
      </c>
      <c r="G50" s="48">
        <v>166.07</v>
      </c>
      <c r="O50">
        <v>1744</v>
      </c>
    </row>
    <row r="51" spans="1:15" x14ac:dyDescent="0.3">
      <c r="A51" s="76">
        <v>45323</v>
      </c>
      <c r="B51" t="s">
        <v>1194</v>
      </c>
      <c r="C51" t="s">
        <v>1195</v>
      </c>
      <c r="D51" t="s">
        <v>1017</v>
      </c>
      <c r="E51" t="s">
        <v>586</v>
      </c>
      <c r="F51" t="s">
        <v>1196</v>
      </c>
      <c r="G51" s="48">
        <v>49.79</v>
      </c>
      <c r="O51">
        <v>1744</v>
      </c>
    </row>
    <row r="52" spans="1:15" x14ac:dyDescent="0.3">
      <c r="A52" s="76">
        <v>45323</v>
      </c>
      <c r="B52" t="s">
        <v>1197</v>
      </c>
      <c r="C52" t="s">
        <v>1198</v>
      </c>
      <c r="D52" t="s">
        <v>1017</v>
      </c>
      <c r="E52" t="s">
        <v>586</v>
      </c>
      <c r="F52" t="s">
        <v>1199</v>
      </c>
      <c r="G52" s="48">
        <v>96.39</v>
      </c>
      <c r="O52">
        <v>1744</v>
      </c>
    </row>
    <row r="53" spans="1:15" x14ac:dyDescent="0.3">
      <c r="A53" s="76">
        <v>45323</v>
      </c>
      <c r="B53" t="s">
        <v>1197</v>
      </c>
      <c r="C53" t="s">
        <v>1200</v>
      </c>
      <c r="D53" t="s">
        <v>1017</v>
      </c>
      <c r="E53" t="s">
        <v>586</v>
      </c>
      <c r="F53" t="s">
        <v>1201</v>
      </c>
      <c r="G53" s="48">
        <v>83.19</v>
      </c>
      <c r="O53">
        <v>1744</v>
      </c>
    </row>
    <row r="54" spans="1:15" x14ac:dyDescent="0.3">
      <c r="A54" s="76">
        <v>45323</v>
      </c>
      <c r="B54" t="s">
        <v>1197</v>
      </c>
      <c r="C54" t="s">
        <v>1202</v>
      </c>
      <c r="D54" t="s">
        <v>1017</v>
      </c>
      <c r="E54" t="s">
        <v>586</v>
      </c>
      <c r="F54" t="s">
        <v>1203</v>
      </c>
      <c r="G54" s="48">
        <v>126.78</v>
      </c>
      <c r="O54">
        <v>1744</v>
      </c>
    </row>
    <row r="55" spans="1:15" x14ac:dyDescent="0.3">
      <c r="A55" s="76">
        <v>45323</v>
      </c>
      <c r="B55" t="s">
        <v>1197</v>
      </c>
      <c r="C55" t="s">
        <v>1204</v>
      </c>
      <c r="D55" t="s">
        <v>1017</v>
      </c>
      <c r="E55" t="s">
        <v>586</v>
      </c>
      <c r="F55" t="s">
        <v>1205</v>
      </c>
      <c r="G55" s="48">
        <v>134.07</v>
      </c>
      <c r="O55">
        <v>1744</v>
      </c>
    </row>
    <row r="56" spans="1:15" x14ac:dyDescent="0.3">
      <c r="A56" s="76">
        <v>45323</v>
      </c>
      <c r="B56" t="s">
        <v>1197</v>
      </c>
      <c r="C56" t="s">
        <v>1206</v>
      </c>
      <c r="D56" t="s">
        <v>1017</v>
      </c>
      <c r="E56" t="s">
        <v>586</v>
      </c>
      <c r="F56" t="s">
        <v>1207</v>
      </c>
      <c r="G56" s="48">
        <v>184.62</v>
      </c>
      <c r="O56">
        <v>1744</v>
      </c>
    </row>
    <row r="57" spans="1:15" x14ac:dyDescent="0.3">
      <c r="A57" s="76">
        <v>45323</v>
      </c>
      <c r="B57" t="s">
        <v>1197</v>
      </c>
      <c r="C57" t="s">
        <v>1208</v>
      </c>
      <c r="D57" t="s">
        <v>1017</v>
      </c>
      <c r="E57" t="s">
        <v>586</v>
      </c>
      <c r="F57" t="s">
        <v>1209</v>
      </c>
      <c r="G57" s="48">
        <v>71.849999999999994</v>
      </c>
      <c r="O57">
        <v>1744</v>
      </c>
    </row>
    <row r="58" spans="1:15" x14ac:dyDescent="0.3">
      <c r="A58" s="76">
        <v>45323</v>
      </c>
      <c r="B58" t="s">
        <v>1210</v>
      </c>
      <c r="C58" t="s">
        <v>1211</v>
      </c>
      <c r="D58" t="s">
        <v>1017</v>
      </c>
      <c r="E58" t="s">
        <v>586</v>
      </c>
      <c r="F58" t="s">
        <v>1212</v>
      </c>
      <c r="G58" s="48">
        <v>96.27</v>
      </c>
      <c r="O58">
        <v>1744</v>
      </c>
    </row>
    <row r="59" spans="1:15" x14ac:dyDescent="0.3">
      <c r="A59" s="76">
        <v>45323</v>
      </c>
      <c r="B59" t="s">
        <v>1210</v>
      </c>
      <c r="C59" t="s">
        <v>1213</v>
      </c>
      <c r="D59" t="s">
        <v>1017</v>
      </c>
      <c r="E59" t="s">
        <v>586</v>
      </c>
      <c r="F59" t="s">
        <v>1214</v>
      </c>
      <c r="G59" s="48">
        <v>100.49</v>
      </c>
      <c r="O59">
        <v>1744</v>
      </c>
    </row>
    <row r="60" spans="1:15" x14ac:dyDescent="0.3">
      <c r="A60" s="76">
        <v>45323</v>
      </c>
      <c r="B60" t="s">
        <v>1210</v>
      </c>
      <c r="C60" t="s">
        <v>1215</v>
      </c>
      <c r="D60" t="s">
        <v>1017</v>
      </c>
      <c r="E60" t="s">
        <v>586</v>
      </c>
      <c r="F60" t="s">
        <v>1216</v>
      </c>
      <c r="G60" s="48">
        <v>137.49</v>
      </c>
      <c r="O60">
        <v>1744</v>
      </c>
    </row>
    <row r="61" spans="1:15" x14ac:dyDescent="0.3">
      <c r="A61" s="76">
        <v>45323</v>
      </c>
      <c r="B61" t="s">
        <v>1210</v>
      </c>
      <c r="C61" t="s">
        <v>1217</v>
      </c>
      <c r="D61" t="s">
        <v>1017</v>
      </c>
      <c r="E61" t="s">
        <v>586</v>
      </c>
      <c r="F61" t="s">
        <v>1218</v>
      </c>
      <c r="G61" s="48">
        <v>38.9</v>
      </c>
      <c r="O61">
        <v>1744</v>
      </c>
    </row>
    <row r="62" spans="1:15" x14ac:dyDescent="0.3">
      <c r="A62" s="76">
        <v>45323</v>
      </c>
      <c r="B62" t="s">
        <v>1210</v>
      </c>
      <c r="C62" t="s">
        <v>1219</v>
      </c>
      <c r="D62" t="s">
        <v>1017</v>
      </c>
      <c r="E62" t="s">
        <v>586</v>
      </c>
      <c r="F62" t="s">
        <v>1220</v>
      </c>
      <c r="G62" s="48">
        <v>18.45</v>
      </c>
      <c r="O62">
        <v>1744</v>
      </c>
    </row>
    <row r="63" spans="1:15" x14ac:dyDescent="0.3">
      <c r="A63" s="76">
        <v>45323</v>
      </c>
      <c r="B63" t="s">
        <v>1221</v>
      </c>
      <c r="C63" t="s">
        <v>1222</v>
      </c>
      <c r="D63" t="s">
        <v>1017</v>
      </c>
      <c r="E63" t="s">
        <v>586</v>
      </c>
      <c r="F63" t="s">
        <v>1223</v>
      </c>
      <c r="G63" s="48">
        <v>193.13</v>
      </c>
      <c r="O63">
        <v>1744</v>
      </c>
    </row>
    <row r="64" spans="1:15" x14ac:dyDescent="0.3">
      <c r="A64" s="76">
        <v>45323</v>
      </c>
      <c r="B64" t="s">
        <v>1221</v>
      </c>
      <c r="C64" t="s">
        <v>1224</v>
      </c>
      <c r="D64" t="s">
        <v>1017</v>
      </c>
      <c r="E64" t="s">
        <v>586</v>
      </c>
      <c r="F64" t="s">
        <v>1225</v>
      </c>
      <c r="G64" s="48">
        <v>227.92</v>
      </c>
      <c r="O64">
        <v>1744</v>
      </c>
    </row>
    <row r="65" spans="1:15" x14ac:dyDescent="0.3">
      <c r="A65" s="76">
        <v>45323</v>
      </c>
      <c r="B65" t="s">
        <v>1226</v>
      </c>
      <c r="C65" t="s">
        <v>1227</v>
      </c>
      <c r="D65" t="s">
        <v>1017</v>
      </c>
      <c r="E65" t="s">
        <v>586</v>
      </c>
      <c r="F65" t="s">
        <v>1228</v>
      </c>
      <c r="G65" s="48">
        <v>57.3</v>
      </c>
      <c r="O65">
        <v>1744</v>
      </c>
    </row>
    <row r="66" spans="1:15" x14ac:dyDescent="0.3">
      <c r="A66" s="76">
        <v>45323</v>
      </c>
      <c r="B66" t="s">
        <v>1229</v>
      </c>
      <c r="C66" t="s">
        <v>1230</v>
      </c>
      <c r="D66" t="s">
        <v>1128</v>
      </c>
      <c r="E66" t="s">
        <v>586</v>
      </c>
      <c r="F66" t="s">
        <v>587</v>
      </c>
      <c r="G66" s="48">
        <v>1079995.69</v>
      </c>
      <c r="O66">
        <v>1751</v>
      </c>
    </row>
    <row r="67" spans="1:15" x14ac:dyDescent="0.3">
      <c r="A67" s="76">
        <v>45323</v>
      </c>
      <c r="B67" t="s">
        <v>1231</v>
      </c>
      <c r="C67" t="s">
        <v>1232</v>
      </c>
      <c r="D67" t="s">
        <v>1017</v>
      </c>
      <c r="E67" t="s">
        <v>586</v>
      </c>
      <c r="F67" t="s">
        <v>1233</v>
      </c>
      <c r="G67" s="48">
        <v>307.58</v>
      </c>
      <c r="O67">
        <v>1747</v>
      </c>
    </row>
    <row r="68" spans="1:15" x14ac:dyDescent="0.3">
      <c r="A68" s="76">
        <v>45323</v>
      </c>
      <c r="B68" t="s">
        <v>1231</v>
      </c>
      <c r="C68" t="s">
        <v>1234</v>
      </c>
      <c r="D68" t="s">
        <v>1017</v>
      </c>
      <c r="E68" t="s">
        <v>586</v>
      </c>
      <c r="F68" t="s">
        <v>1235</v>
      </c>
      <c r="G68" s="48">
        <v>179.24</v>
      </c>
      <c r="O68">
        <v>1747</v>
      </c>
    </row>
    <row r="69" spans="1:15" x14ac:dyDescent="0.3">
      <c r="A69" s="76">
        <v>45323</v>
      </c>
      <c r="B69" t="s">
        <v>1231</v>
      </c>
      <c r="C69" t="s">
        <v>1236</v>
      </c>
      <c r="D69" t="s">
        <v>1017</v>
      </c>
      <c r="E69" t="s">
        <v>586</v>
      </c>
      <c r="F69" t="s">
        <v>1237</v>
      </c>
      <c r="G69" s="48">
        <v>149.53</v>
      </c>
      <c r="O69">
        <v>1747</v>
      </c>
    </row>
    <row r="70" spans="1:15" x14ac:dyDescent="0.3">
      <c r="A70" s="76">
        <v>45323</v>
      </c>
      <c r="B70" t="s">
        <v>1231</v>
      </c>
      <c r="C70" t="s">
        <v>1238</v>
      </c>
      <c r="D70" t="s">
        <v>1017</v>
      </c>
      <c r="E70" t="s">
        <v>586</v>
      </c>
      <c r="F70" t="s">
        <v>1239</v>
      </c>
      <c r="G70" s="48">
        <v>180.28</v>
      </c>
      <c r="O70">
        <v>1747</v>
      </c>
    </row>
    <row r="71" spans="1:15" x14ac:dyDescent="0.3">
      <c r="A71" s="76">
        <v>45323</v>
      </c>
      <c r="B71" t="s">
        <v>1231</v>
      </c>
      <c r="C71" t="s">
        <v>1240</v>
      </c>
      <c r="D71" t="s">
        <v>1017</v>
      </c>
      <c r="E71" t="s">
        <v>586</v>
      </c>
      <c r="F71" t="s">
        <v>1241</v>
      </c>
      <c r="G71" s="48">
        <v>132.66</v>
      </c>
      <c r="O71">
        <v>1747</v>
      </c>
    </row>
    <row r="72" spans="1:15" x14ac:dyDescent="0.3">
      <c r="A72" s="76">
        <v>45323</v>
      </c>
      <c r="B72" t="s">
        <v>1231</v>
      </c>
      <c r="C72" t="s">
        <v>1242</v>
      </c>
      <c r="D72" t="s">
        <v>1017</v>
      </c>
      <c r="E72" t="s">
        <v>586</v>
      </c>
      <c r="F72" t="s">
        <v>1243</v>
      </c>
      <c r="G72" s="48">
        <v>300.64</v>
      </c>
      <c r="O72">
        <v>1747</v>
      </c>
    </row>
    <row r="73" spans="1:15" x14ac:dyDescent="0.3">
      <c r="A73" s="76">
        <v>45323</v>
      </c>
      <c r="B73" t="s">
        <v>1231</v>
      </c>
      <c r="C73" t="s">
        <v>1244</v>
      </c>
      <c r="D73" t="s">
        <v>1017</v>
      </c>
      <c r="E73" t="s">
        <v>586</v>
      </c>
      <c r="F73" t="s">
        <v>1245</v>
      </c>
      <c r="G73" s="48">
        <v>32.4</v>
      </c>
      <c r="O73">
        <v>1747</v>
      </c>
    </row>
    <row r="74" spans="1:15" x14ac:dyDescent="0.3">
      <c r="A74" s="76">
        <v>45323</v>
      </c>
      <c r="B74" t="s">
        <v>1231</v>
      </c>
      <c r="C74" t="s">
        <v>1246</v>
      </c>
      <c r="D74" t="s">
        <v>1017</v>
      </c>
      <c r="E74" t="s">
        <v>586</v>
      </c>
      <c r="F74" t="s">
        <v>1247</v>
      </c>
      <c r="G74" s="48">
        <v>217.76</v>
      </c>
      <c r="O74">
        <v>1747</v>
      </c>
    </row>
    <row r="75" spans="1:15" x14ac:dyDescent="0.3">
      <c r="A75" s="76">
        <v>45323</v>
      </c>
      <c r="B75" t="s">
        <v>1231</v>
      </c>
      <c r="C75" t="s">
        <v>1248</v>
      </c>
      <c r="D75" t="s">
        <v>1017</v>
      </c>
      <c r="E75" t="s">
        <v>586</v>
      </c>
      <c r="F75" t="s">
        <v>1249</v>
      </c>
      <c r="G75" s="48">
        <v>169.27</v>
      </c>
      <c r="O75">
        <v>1747</v>
      </c>
    </row>
    <row r="76" spans="1:15" x14ac:dyDescent="0.3">
      <c r="A76" s="76">
        <v>45323</v>
      </c>
      <c r="B76" t="s">
        <v>1231</v>
      </c>
      <c r="C76" t="s">
        <v>1250</v>
      </c>
      <c r="D76" t="s">
        <v>1017</v>
      </c>
      <c r="E76" t="s">
        <v>586</v>
      </c>
      <c r="F76" t="s">
        <v>1251</v>
      </c>
      <c r="G76" s="48">
        <v>280.68</v>
      </c>
      <c r="O76">
        <v>1747</v>
      </c>
    </row>
    <row r="77" spans="1:15" x14ac:dyDescent="0.3">
      <c r="A77" s="76">
        <v>45323</v>
      </c>
      <c r="B77" t="s">
        <v>1231</v>
      </c>
      <c r="C77" t="s">
        <v>1252</v>
      </c>
      <c r="D77" t="s">
        <v>1017</v>
      </c>
      <c r="E77" t="s">
        <v>586</v>
      </c>
      <c r="F77" t="s">
        <v>1253</v>
      </c>
      <c r="G77" s="48">
        <v>216.1</v>
      </c>
      <c r="O77">
        <v>1747</v>
      </c>
    </row>
    <row r="78" spans="1:15" x14ac:dyDescent="0.3">
      <c r="A78" s="76">
        <v>45323</v>
      </c>
      <c r="B78" t="s">
        <v>1254</v>
      </c>
      <c r="C78" t="s">
        <v>1255</v>
      </c>
      <c r="D78" t="s">
        <v>1017</v>
      </c>
      <c r="E78" t="s">
        <v>586</v>
      </c>
      <c r="F78" t="s">
        <v>587</v>
      </c>
      <c r="G78" s="48">
        <v>3684.86</v>
      </c>
      <c r="O78">
        <v>1751</v>
      </c>
    </row>
    <row r="79" spans="1:15" x14ac:dyDescent="0.3">
      <c r="A79" s="76">
        <v>45323</v>
      </c>
      <c r="B79" t="s">
        <v>1256</v>
      </c>
      <c r="C79" t="s">
        <v>1257</v>
      </c>
      <c r="D79" t="s">
        <v>1017</v>
      </c>
      <c r="E79" t="s">
        <v>586</v>
      </c>
      <c r="F79" t="s">
        <v>587</v>
      </c>
      <c r="G79" s="48">
        <v>124.7</v>
      </c>
      <c r="O79">
        <v>1751</v>
      </c>
    </row>
    <row r="80" spans="1:15" x14ac:dyDescent="0.3">
      <c r="A80" s="76">
        <v>45323</v>
      </c>
      <c r="B80" t="s">
        <v>1256</v>
      </c>
      <c r="C80" t="s">
        <v>1258</v>
      </c>
      <c r="D80" t="s">
        <v>1017</v>
      </c>
      <c r="E80" t="s">
        <v>586</v>
      </c>
      <c r="F80" t="s">
        <v>587</v>
      </c>
      <c r="G80" s="48">
        <v>163.83000000000001</v>
      </c>
      <c r="O80">
        <v>1751</v>
      </c>
    </row>
    <row r="81" spans="1:15" x14ac:dyDescent="0.3">
      <c r="A81" s="76">
        <v>45323</v>
      </c>
      <c r="B81" t="s">
        <v>1256</v>
      </c>
      <c r="C81" t="s">
        <v>1259</v>
      </c>
      <c r="D81" t="s">
        <v>1017</v>
      </c>
      <c r="E81" t="s">
        <v>586</v>
      </c>
      <c r="F81" t="s">
        <v>587</v>
      </c>
      <c r="G81" s="48">
        <v>109.48</v>
      </c>
      <c r="O81">
        <v>1751</v>
      </c>
    </row>
    <row r="82" spans="1:15" x14ac:dyDescent="0.3">
      <c r="A82" s="76">
        <v>45323</v>
      </c>
      <c r="B82" t="s">
        <v>1260</v>
      </c>
      <c r="C82" t="s">
        <v>1261</v>
      </c>
      <c r="D82" t="s">
        <v>1017</v>
      </c>
      <c r="E82" t="s">
        <v>586</v>
      </c>
      <c r="F82" t="s">
        <v>587</v>
      </c>
      <c r="G82" s="48">
        <v>122.36</v>
      </c>
      <c r="O82">
        <v>1751</v>
      </c>
    </row>
    <row r="83" spans="1:15" x14ac:dyDescent="0.3">
      <c r="A83" s="76">
        <v>45323</v>
      </c>
      <c r="B83" t="s">
        <v>1260</v>
      </c>
      <c r="C83" t="s">
        <v>1262</v>
      </c>
      <c r="D83" t="s">
        <v>1017</v>
      </c>
      <c r="E83" t="s">
        <v>586</v>
      </c>
      <c r="F83" t="s">
        <v>587</v>
      </c>
      <c r="G83" s="48">
        <v>81.069999999999993</v>
      </c>
      <c r="O83">
        <v>1751</v>
      </c>
    </row>
    <row r="84" spans="1:15" x14ac:dyDescent="0.3">
      <c r="A84" s="76">
        <v>45323</v>
      </c>
      <c r="B84" t="s">
        <v>1263</v>
      </c>
      <c r="C84" t="s">
        <v>1264</v>
      </c>
      <c r="D84" t="s">
        <v>1017</v>
      </c>
      <c r="E84" t="s">
        <v>586</v>
      </c>
      <c r="F84" t="s">
        <v>587</v>
      </c>
      <c r="G84" s="48">
        <v>29.52</v>
      </c>
      <c r="O84">
        <v>1751</v>
      </c>
    </row>
    <row r="85" spans="1:15" x14ac:dyDescent="0.3">
      <c r="A85" s="76">
        <v>45323</v>
      </c>
      <c r="B85" t="s">
        <v>1265</v>
      </c>
      <c r="C85" t="s">
        <v>1266</v>
      </c>
      <c r="D85" t="s">
        <v>1267</v>
      </c>
      <c r="E85" t="s">
        <v>586</v>
      </c>
      <c r="F85" t="s">
        <v>587</v>
      </c>
      <c r="G85" s="48">
        <v>-1079995.69</v>
      </c>
      <c r="O85">
        <v>1753</v>
      </c>
    </row>
    <row r="86" spans="1:15" x14ac:dyDescent="0.3">
      <c r="A86" s="76">
        <v>45323</v>
      </c>
      <c r="B86" t="s">
        <v>1265</v>
      </c>
      <c r="C86" t="s">
        <v>1268</v>
      </c>
      <c r="D86" t="s">
        <v>1267</v>
      </c>
      <c r="E86" t="s">
        <v>586</v>
      </c>
      <c r="F86" t="s">
        <v>587</v>
      </c>
      <c r="G86" s="48">
        <v>-2111583.64</v>
      </c>
      <c r="O86">
        <v>1753</v>
      </c>
    </row>
    <row r="87" spans="1:15" x14ac:dyDescent="0.3">
      <c r="A87" s="76">
        <v>45323</v>
      </c>
      <c r="B87" t="s">
        <v>1265</v>
      </c>
      <c r="C87" t="s">
        <v>1269</v>
      </c>
      <c r="D87" t="s">
        <v>1267</v>
      </c>
      <c r="E87" t="s">
        <v>586</v>
      </c>
      <c r="F87" t="s">
        <v>587</v>
      </c>
      <c r="G87" s="48">
        <v>-1315917.79</v>
      </c>
      <c r="O87">
        <v>1753</v>
      </c>
    </row>
    <row r="88" spans="1:15" x14ac:dyDescent="0.3">
      <c r="A88" s="76">
        <v>45323</v>
      </c>
      <c r="B88" t="s">
        <v>1265</v>
      </c>
      <c r="C88" t="s">
        <v>1270</v>
      </c>
      <c r="D88" t="s">
        <v>1267</v>
      </c>
      <c r="E88" t="s">
        <v>586</v>
      </c>
      <c r="F88" t="s">
        <v>587</v>
      </c>
      <c r="G88" s="48">
        <v>-1693603.41</v>
      </c>
      <c r="O88">
        <v>1753</v>
      </c>
    </row>
    <row r="89" spans="1:15" x14ac:dyDescent="0.3">
      <c r="A89" s="76">
        <v>45323</v>
      </c>
      <c r="B89" t="s">
        <v>1265</v>
      </c>
      <c r="C89" t="s">
        <v>1271</v>
      </c>
      <c r="D89" t="s">
        <v>1267</v>
      </c>
      <c r="E89" t="s">
        <v>586</v>
      </c>
      <c r="F89" t="s">
        <v>587</v>
      </c>
      <c r="G89" s="48">
        <v>-1322044.69</v>
      </c>
      <c r="O89">
        <v>1753</v>
      </c>
    </row>
    <row r="90" spans="1:15" x14ac:dyDescent="0.3">
      <c r="A90" t="s">
        <v>1272</v>
      </c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60766-11B7-4970-8C8F-3DEFE8D83995}">
  <dimension ref="A1:Q44"/>
  <sheetViews>
    <sheetView topLeftCell="A19" workbookViewId="0">
      <selection activeCell="G42" sqref="G42:G43"/>
    </sheetView>
  </sheetViews>
  <sheetFormatPr defaultRowHeight="14.4" x14ac:dyDescent="0.3"/>
  <cols>
    <col min="2" max="2" width="14.88671875" customWidth="1"/>
    <col min="4" max="4" width="31.6640625" bestFit="1" customWidth="1"/>
    <col min="6" max="6" width="14.109375" bestFit="1" customWidth="1"/>
    <col min="7" max="7" width="12.44140625" style="48" bestFit="1" customWidth="1"/>
  </cols>
  <sheetData>
    <row r="1" spans="1:17" x14ac:dyDescent="0.3">
      <c r="A1" t="s">
        <v>542</v>
      </c>
      <c r="B1">
        <v>2024</v>
      </c>
    </row>
    <row r="3" spans="1:17" x14ac:dyDescent="0.3">
      <c r="A3" t="s">
        <v>543</v>
      </c>
      <c r="C3" t="s">
        <v>544</v>
      </c>
    </row>
    <row r="5" spans="1:17" x14ac:dyDescent="0.3">
      <c r="A5" t="s">
        <v>545</v>
      </c>
      <c r="B5" t="s">
        <v>673</v>
      </c>
      <c r="C5" t="s">
        <v>982</v>
      </c>
    </row>
    <row r="6" spans="1:17" x14ac:dyDescent="0.3">
      <c r="A6" t="s">
        <v>547</v>
      </c>
      <c r="B6" t="s">
        <v>548</v>
      </c>
    </row>
    <row r="7" spans="1:17" x14ac:dyDescent="0.3">
      <c r="A7" t="s">
        <v>549</v>
      </c>
      <c r="B7" t="s">
        <v>550</v>
      </c>
    </row>
    <row r="8" spans="1:17" x14ac:dyDescent="0.3">
      <c r="A8" t="s">
        <v>551</v>
      </c>
      <c r="B8" t="s">
        <v>552</v>
      </c>
    </row>
    <row r="9" spans="1:17" x14ac:dyDescent="0.3">
      <c r="A9" t="s">
        <v>553</v>
      </c>
      <c r="B9" t="s">
        <v>554</v>
      </c>
    </row>
    <row r="10" spans="1:17" x14ac:dyDescent="0.3">
      <c r="A10" t="s">
        <v>555</v>
      </c>
      <c r="B10" t="s">
        <v>556</v>
      </c>
    </row>
    <row r="11" spans="1:17" x14ac:dyDescent="0.3">
      <c r="A11" t="s">
        <v>557</v>
      </c>
      <c r="B11" t="s">
        <v>983</v>
      </c>
    </row>
    <row r="13" spans="1:17" x14ac:dyDescent="0.3">
      <c r="A13" t="s">
        <v>1013</v>
      </c>
      <c r="D13" t="s">
        <v>1014</v>
      </c>
      <c r="E13" t="s">
        <v>1171</v>
      </c>
    </row>
    <row r="15" spans="1:17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s="48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</row>
    <row r="16" spans="1:17" x14ac:dyDescent="0.3">
      <c r="A16" s="76">
        <v>45108</v>
      </c>
      <c r="B16" t="s">
        <v>1005</v>
      </c>
      <c r="C16" t="s">
        <v>1016</v>
      </c>
      <c r="D16" t="s">
        <v>1017</v>
      </c>
      <c r="E16" t="s">
        <v>586</v>
      </c>
      <c r="F16" t="s">
        <v>587</v>
      </c>
      <c r="G16" s="48">
        <v>49.77</v>
      </c>
      <c r="O16">
        <v>1573</v>
      </c>
    </row>
    <row r="17" spans="1:17" x14ac:dyDescent="0.3">
      <c r="A17" s="76">
        <v>45108</v>
      </c>
      <c r="B17" t="s">
        <v>1005</v>
      </c>
      <c r="C17" t="s">
        <v>1018</v>
      </c>
      <c r="D17" t="s">
        <v>1017</v>
      </c>
      <c r="E17" t="s">
        <v>586</v>
      </c>
      <c r="F17" t="s">
        <v>587</v>
      </c>
      <c r="G17" s="48">
        <v>8.0500000000000007</v>
      </c>
      <c r="O17">
        <v>1573</v>
      </c>
    </row>
    <row r="18" spans="1:17" x14ac:dyDescent="0.3">
      <c r="A18" s="76">
        <v>45108</v>
      </c>
      <c r="B18" t="s">
        <v>1019</v>
      </c>
      <c r="C18" t="s">
        <v>1020</v>
      </c>
      <c r="D18" t="s">
        <v>1017</v>
      </c>
      <c r="E18" t="s">
        <v>586</v>
      </c>
      <c r="F18" t="s">
        <v>1089</v>
      </c>
      <c r="G18" s="48">
        <v>1041.1500000000001</v>
      </c>
      <c r="O18">
        <v>1573</v>
      </c>
    </row>
    <row r="19" spans="1:17" x14ac:dyDescent="0.3">
      <c r="A19" s="76">
        <v>45108</v>
      </c>
      <c r="B19" t="s">
        <v>1021</v>
      </c>
      <c r="C19" t="s">
        <v>1022</v>
      </c>
      <c r="D19" t="s">
        <v>1017</v>
      </c>
      <c r="E19" t="s">
        <v>586</v>
      </c>
      <c r="F19" t="s">
        <v>1090</v>
      </c>
      <c r="G19" s="48">
        <v>118.56</v>
      </c>
      <c r="O19">
        <v>1573</v>
      </c>
    </row>
    <row r="20" spans="1:17" x14ac:dyDescent="0.3">
      <c r="A20" s="76">
        <v>45108</v>
      </c>
      <c r="B20" t="s">
        <v>1023</v>
      </c>
      <c r="C20" t="s">
        <v>1024</v>
      </c>
      <c r="D20" t="s">
        <v>1025</v>
      </c>
      <c r="E20" t="s">
        <v>586</v>
      </c>
      <c r="F20" t="s">
        <v>587</v>
      </c>
      <c r="G20" s="48">
        <v>853193.43</v>
      </c>
      <c r="O20">
        <v>1573</v>
      </c>
    </row>
    <row r="21" spans="1:17" x14ac:dyDescent="0.3">
      <c r="A21" s="76">
        <v>45170</v>
      </c>
      <c r="B21" t="s">
        <v>1091</v>
      </c>
      <c r="C21" t="s">
        <v>1092</v>
      </c>
      <c r="D21" t="s">
        <v>1093</v>
      </c>
      <c r="E21" t="s">
        <v>586</v>
      </c>
      <c r="F21" t="s">
        <v>587</v>
      </c>
      <c r="G21" s="48">
        <v>1139.8800000000001</v>
      </c>
      <c r="O21">
        <v>1628</v>
      </c>
    </row>
    <row r="22" spans="1:17" x14ac:dyDescent="0.3">
      <c r="A22" s="76">
        <v>45170</v>
      </c>
      <c r="B22" t="s">
        <v>1091</v>
      </c>
      <c r="C22" t="s">
        <v>1092</v>
      </c>
      <c r="D22" t="s">
        <v>1093</v>
      </c>
      <c r="E22" t="s">
        <v>586</v>
      </c>
      <c r="F22" t="s">
        <v>587</v>
      </c>
      <c r="G22" s="48">
        <v>170.98</v>
      </c>
      <c r="O22">
        <v>1628</v>
      </c>
    </row>
    <row r="23" spans="1:17" x14ac:dyDescent="0.3">
      <c r="A23" s="76">
        <v>45170</v>
      </c>
      <c r="B23" t="s">
        <v>1091</v>
      </c>
      <c r="C23" t="s">
        <v>1094</v>
      </c>
      <c r="D23" t="s">
        <v>1095</v>
      </c>
      <c r="E23" t="s">
        <v>586</v>
      </c>
      <c r="F23" t="s">
        <v>1096</v>
      </c>
      <c r="G23" s="48">
        <v>1310.86</v>
      </c>
      <c r="O23">
        <v>1628</v>
      </c>
    </row>
    <row r="24" spans="1:17" x14ac:dyDescent="0.3">
      <c r="A24" s="76">
        <v>45170</v>
      </c>
      <c r="B24" t="s">
        <v>1097</v>
      </c>
      <c r="C24" t="s">
        <v>1098</v>
      </c>
      <c r="D24" t="s">
        <v>1017</v>
      </c>
      <c r="E24" t="s">
        <v>586</v>
      </c>
      <c r="F24" t="s">
        <v>587</v>
      </c>
      <c r="G24" s="48">
        <v>1322044.69</v>
      </c>
      <c r="O24">
        <v>1638</v>
      </c>
    </row>
    <row r="25" spans="1:17" x14ac:dyDescent="0.3">
      <c r="A25" s="76">
        <v>45170</v>
      </c>
      <c r="B25" t="s">
        <v>1099</v>
      </c>
      <c r="C25" t="s">
        <v>1100</v>
      </c>
      <c r="D25" t="s">
        <v>1017</v>
      </c>
      <c r="E25" t="s">
        <v>586</v>
      </c>
      <c r="F25" t="s">
        <v>587</v>
      </c>
      <c r="G25" s="48">
        <v>16.239999999999998</v>
      </c>
      <c r="O25">
        <v>1630</v>
      </c>
    </row>
    <row r="26" spans="1:17" x14ac:dyDescent="0.3">
      <c r="A26" s="76">
        <v>45170</v>
      </c>
      <c r="B26" t="s">
        <v>1101</v>
      </c>
      <c r="C26" t="s">
        <v>1102</v>
      </c>
      <c r="D26" t="s">
        <v>1103</v>
      </c>
      <c r="E26" t="s">
        <v>586</v>
      </c>
      <c r="F26" t="s">
        <v>587</v>
      </c>
      <c r="G26" s="48">
        <v>-1139.8800000000001</v>
      </c>
      <c r="O26">
        <v>1630</v>
      </c>
      <c r="Q26">
        <v>15</v>
      </c>
    </row>
    <row r="27" spans="1:17" x14ac:dyDescent="0.3">
      <c r="A27" s="76">
        <v>45170</v>
      </c>
      <c r="B27" t="s">
        <v>1101</v>
      </c>
      <c r="C27" t="s">
        <v>1102</v>
      </c>
      <c r="D27" t="s">
        <v>1103</v>
      </c>
      <c r="E27" t="s">
        <v>586</v>
      </c>
      <c r="F27" t="s">
        <v>587</v>
      </c>
      <c r="G27" s="48">
        <v>-170.98</v>
      </c>
      <c r="O27">
        <v>1630</v>
      </c>
      <c r="Q27">
        <v>15</v>
      </c>
    </row>
    <row r="28" spans="1:17" x14ac:dyDescent="0.3">
      <c r="A28" s="76">
        <v>45200</v>
      </c>
      <c r="B28" t="s">
        <v>1126</v>
      </c>
      <c r="C28" t="s">
        <v>1127</v>
      </c>
      <c r="D28" t="s">
        <v>1128</v>
      </c>
      <c r="E28" t="s">
        <v>586</v>
      </c>
      <c r="F28" t="s">
        <v>587</v>
      </c>
      <c r="G28" s="48">
        <v>1322044.69</v>
      </c>
      <c r="O28">
        <v>1643</v>
      </c>
    </row>
    <row r="29" spans="1:17" x14ac:dyDescent="0.3">
      <c r="A29" s="76">
        <v>45200</v>
      </c>
      <c r="B29" t="s">
        <v>1129</v>
      </c>
      <c r="C29" t="s">
        <v>1130</v>
      </c>
      <c r="D29" t="s">
        <v>1131</v>
      </c>
      <c r="E29" t="s">
        <v>586</v>
      </c>
      <c r="F29" t="s">
        <v>587</v>
      </c>
      <c r="G29" s="48">
        <v>-1322044.69</v>
      </c>
      <c r="O29">
        <v>1641</v>
      </c>
    </row>
    <row r="30" spans="1:17" x14ac:dyDescent="0.3">
      <c r="A30" s="76">
        <v>45200</v>
      </c>
      <c r="B30" t="s">
        <v>1133</v>
      </c>
      <c r="C30" t="s">
        <v>1134</v>
      </c>
      <c r="D30" t="s">
        <v>1135</v>
      </c>
      <c r="E30" t="s">
        <v>586</v>
      </c>
      <c r="F30" t="s">
        <v>587</v>
      </c>
      <c r="G30" s="48">
        <v>241.71</v>
      </c>
      <c r="O30">
        <v>1648</v>
      </c>
    </row>
    <row r="31" spans="1:17" x14ac:dyDescent="0.3">
      <c r="A31" s="76">
        <v>45231</v>
      </c>
      <c r="B31" t="s">
        <v>1150</v>
      </c>
      <c r="C31" t="s">
        <v>1144</v>
      </c>
      <c r="D31" t="s">
        <v>1128</v>
      </c>
      <c r="E31" t="s">
        <v>586</v>
      </c>
      <c r="F31" t="s">
        <v>587</v>
      </c>
      <c r="G31" s="48">
        <v>1693603.41</v>
      </c>
      <c r="O31">
        <v>1666</v>
      </c>
    </row>
    <row r="32" spans="1:17" x14ac:dyDescent="0.3">
      <c r="A32" s="76">
        <v>45231</v>
      </c>
      <c r="B32" t="s">
        <v>1151</v>
      </c>
      <c r="C32" t="s">
        <v>1145</v>
      </c>
      <c r="D32" t="s">
        <v>1128</v>
      </c>
      <c r="E32" t="s">
        <v>586</v>
      </c>
      <c r="F32" t="s">
        <v>587</v>
      </c>
      <c r="G32" s="48">
        <v>1315917.79</v>
      </c>
      <c r="O32">
        <v>1666</v>
      </c>
    </row>
    <row r="33" spans="1:15" x14ac:dyDescent="0.3">
      <c r="A33" s="76">
        <v>45231</v>
      </c>
      <c r="B33" t="s">
        <v>1152</v>
      </c>
      <c r="C33" t="s">
        <v>1146</v>
      </c>
      <c r="D33" t="s">
        <v>1017</v>
      </c>
      <c r="E33" t="s">
        <v>586</v>
      </c>
      <c r="F33" t="s">
        <v>587</v>
      </c>
      <c r="G33" s="48">
        <v>116.16</v>
      </c>
      <c r="O33">
        <v>1681</v>
      </c>
    </row>
    <row r="34" spans="1:15" x14ac:dyDescent="0.3">
      <c r="A34" s="76">
        <v>45231</v>
      </c>
      <c r="B34" t="s">
        <v>1152</v>
      </c>
      <c r="C34" t="s">
        <v>1147</v>
      </c>
      <c r="D34" t="s">
        <v>1017</v>
      </c>
      <c r="E34" t="s">
        <v>586</v>
      </c>
      <c r="F34" t="s">
        <v>587</v>
      </c>
      <c r="G34" s="48">
        <v>23.44</v>
      </c>
      <c r="O34">
        <v>1681</v>
      </c>
    </row>
    <row r="35" spans="1:15" x14ac:dyDescent="0.3">
      <c r="A35" s="76">
        <v>45261</v>
      </c>
      <c r="B35" t="s">
        <v>1152</v>
      </c>
      <c r="C35" t="s">
        <v>1153</v>
      </c>
      <c r="D35" t="s">
        <v>1017</v>
      </c>
      <c r="E35" t="s">
        <v>586</v>
      </c>
      <c r="F35" t="s">
        <v>1154</v>
      </c>
      <c r="G35" s="48">
        <v>1010.48</v>
      </c>
      <c r="O35">
        <v>1706</v>
      </c>
    </row>
    <row r="36" spans="1:15" x14ac:dyDescent="0.3">
      <c r="A36" s="76">
        <v>45261</v>
      </c>
      <c r="B36" t="s">
        <v>1155</v>
      </c>
      <c r="C36" t="s">
        <v>1156</v>
      </c>
      <c r="D36" t="s">
        <v>1017</v>
      </c>
      <c r="E36" t="s">
        <v>586</v>
      </c>
      <c r="F36" t="s">
        <v>1157</v>
      </c>
      <c r="G36" s="48">
        <v>736.82</v>
      </c>
      <c r="O36">
        <v>1706</v>
      </c>
    </row>
    <row r="37" spans="1:15" x14ac:dyDescent="0.3">
      <c r="A37" s="76">
        <v>45261</v>
      </c>
      <c r="B37" t="s">
        <v>1158</v>
      </c>
      <c r="C37" t="s">
        <v>1159</v>
      </c>
      <c r="D37" t="s">
        <v>1017</v>
      </c>
      <c r="E37" t="s">
        <v>586</v>
      </c>
      <c r="F37" t="s">
        <v>587</v>
      </c>
      <c r="G37" s="48">
        <v>127.59</v>
      </c>
      <c r="O37">
        <v>1707</v>
      </c>
    </row>
    <row r="38" spans="1:15" x14ac:dyDescent="0.3">
      <c r="A38" s="76">
        <v>45261</v>
      </c>
      <c r="B38" t="s">
        <v>1160</v>
      </c>
      <c r="C38" t="s">
        <v>1161</v>
      </c>
      <c r="D38" t="s">
        <v>1017</v>
      </c>
      <c r="E38" t="s">
        <v>586</v>
      </c>
      <c r="F38" t="s">
        <v>587</v>
      </c>
      <c r="G38" s="48">
        <v>101.73</v>
      </c>
      <c r="O38">
        <v>1707</v>
      </c>
    </row>
    <row r="39" spans="1:15" x14ac:dyDescent="0.3">
      <c r="A39" s="76">
        <v>45261</v>
      </c>
      <c r="B39" t="s">
        <v>1162</v>
      </c>
      <c r="C39" t="s">
        <v>1163</v>
      </c>
      <c r="D39" t="s">
        <v>1128</v>
      </c>
      <c r="E39" t="s">
        <v>586</v>
      </c>
      <c r="F39" t="s">
        <v>587</v>
      </c>
      <c r="G39" s="48">
        <v>2111583.64</v>
      </c>
      <c r="O39">
        <v>1706</v>
      </c>
    </row>
    <row r="40" spans="1:15" x14ac:dyDescent="0.3">
      <c r="A40" s="76">
        <v>45261</v>
      </c>
      <c r="B40" t="s">
        <v>1164</v>
      </c>
      <c r="C40" t="s">
        <v>1165</v>
      </c>
      <c r="D40" t="s">
        <v>1017</v>
      </c>
      <c r="E40" t="s">
        <v>586</v>
      </c>
      <c r="F40" t="s">
        <v>1166</v>
      </c>
      <c r="G40" s="48">
        <v>882.95</v>
      </c>
      <c r="O40">
        <v>1707</v>
      </c>
    </row>
    <row r="41" spans="1:15" x14ac:dyDescent="0.3">
      <c r="A41" s="76">
        <v>45261</v>
      </c>
      <c r="B41" t="s">
        <v>1167</v>
      </c>
      <c r="C41" t="s">
        <v>1168</v>
      </c>
      <c r="D41" t="s">
        <v>1017</v>
      </c>
      <c r="E41" t="s">
        <v>586</v>
      </c>
      <c r="F41" t="s">
        <v>1169</v>
      </c>
      <c r="G41" s="48">
        <v>909.01</v>
      </c>
      <c r="O41">
        <v>1707</v>
      </c>
    </row>
    <row r="42" spans="1:15" x14ac:dyDescent="0.3">
      <c r="A42" s="76">
        <v>45292</v>
      </c>
      <c r="B42" t="s">
        <v>1172</v>
      </c>
      <c r="C42" t="s">
        <v>1173</v>
      </c>
      <c r="D42" t="s">
        <v>1017</v>
      </c>
      <c r="E42" t="s">
        <v>586</v>
      </c>
      <c r="F42" t="s">
        <v>1174</v>
      </c>
      <c r="G42" s="48">
        <v>296.08999999999997</v>
      </c>
      <c r="O42">
        <v>1738</v>
      </c>
    </row>
    <row r="43" spans="1:15" x14ac:dyDescent="0.3">
      <c r="A43" s="76">
        <v>45292</v>
      </c>
      <c r="B43" t="s">
        <v>1172</v>
      </c>
      <c r="C43" t="s">
        <v>1175</v>
      </c>
      <c r="D43" t="s">
        <v>1017</v>
      </c>
      <c r="E43" t="s">
        <v>586</v>
      </c>
      <c r="F43" t="s">
        <v>1176</v>
      </c>
      <c r="G43" s="48">
        <v>252.18</v>
      </c>
      <c r="O43">
        <v>1738</v>
      </c>
    </row>
    <row r="44" spans="1:15" x14ac:dyDescent="0.3">
      <c r="A44" t="s">
        <v>1177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D8654-0B12-43C9-8C4C-5B7F2F399B1C}">
  <dimension ref="A1:Q41"/>
  <sheetViews>
    <sheetView topLeftCell="A19" workbookViewId="0">
      <selection activeCell="H27" sqref="H27"/>
    </sheetView>
  </sheetViews>
  <sheetFormatPr defaultRowHeight="14.4" x14ac:dyDescent="0.3"/>
  <cols>
    <col min="2" max="2" width="14.5546875" customWidth="1"/>
    <col min="4" max="4" width="31.6640625" bestFit="1" customWidth="1"/>
    <col min="6" max="6" width="14.109375" bestFit="1" customWidth="1"/>
    <col min="7" max="7" width="12.44140625" style="48" bestFit="1" customWidth="1"/>
  </cols>
  <sheetData>
    <row r="1" spans="1:17" x14ac:dyDescent="0.3">
      <c r="A1" t="s">
        <v>542</v>
      </c>
      <c r="B1">
        <v>2024</v>
      </c>
    </row>
    <row r="3" spans="1:17" x14ac:dyDescent="0.3">
      <c r="A3" t="s">
        <v>543</v>
      </c>
      <c r="C3" t="s">
        <v>544</v>
      </c>
    </row>
    <row r="5" spans="1:17" x14ac:dyDescent="0.3">
      <c r="A5" t="s">
        <v>545</v>
      </c>
      <c r="B5" t="s">
        <v>673</v>
      </c>
      <c r="C5" t="s">
        <v>982</v>
      </c>
    </row>
    <row r="6" spans="1:17" x14ac:dyDescent="0.3">
      <c r="A6" t="s">
        <v>547</v>
      </c>
      <c r="B6" t="s">
        <v>548</v>
      </c>
    </row>
    <row r="7" spans="1:17" x14ac:dyDescent="0.3">
      <c r="A7" t="s">
        <v>549</v>
      </c>
      <c r="B7" t="s">
        <v>550</v>
      </c>
    </row>
    <row r="8" spans="1:17" x14ac:dyDescent="0.3">
      <c r="A8" t="s">
        <v>551</v>
      </c>
      <c r="B8" t="s">
        <v>552</v>
      </c>
    </row>
    <row r="9" spans="1:17" x14ac:dyDescent="0.3">
      <c r="A9" t="s">
        <v>553</v>
      </c>
      <c r="B9" t="s">
        <v>554</v>
      </c>
    </row>
    <row r="10" spans="1:17" x14ac:dyDescent="0.3">
      <c r="A10" t="s">
        <v>555</v>
      </c>
      <c r="B10" t="s">
        <v>556</v>
      </c>
    </row>
    <row r="11" spans="1:17" x14ac:dyDescent="0.3">
      <c r="A11" t="s">
        <v>557</v>
      </c>
      <c r="B11" t="s">
        <v>983</v>
      </c>
    </row>
    <row r="13" spans="1:17" x14ac:dyDescent="0.3">
      <c r="A13" t="s">
        <v>1013</v>
      </c>
      <c r="D13" t="s">
        <v>1014</v>
      </c>
      <c r="E13" t="s">
        <v>1149</v>
      </c>
    </row>
    <row r="15" spans="1:17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s="48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</row>
    <row r="16" spans="1:17" x14ac:dyDescent="0.3">
      <c r="A16" s="76">
        <v>45108</v>
      </c>
      <c r="B16" t="s">
        <v>1005</v>
      </c>
      <c r="C16" t="s">
        <v>1016</v>
      </c>
      <c r="D16" t="s">
        <v>1017</v>
      </c>
      <c r="E16" t="s">
        <v>586</v>
      </c>
      <c r="F16" t="s">
        <v>587</v>
      </c>
      <c r="G16" s="48">
        <v>49.77</v>
      </c>
      <c r="O16">
        <v>1573</v>
      </c>
    </row>
    <row r="17" spans="1:17" x14ac:dyDescent="0.3">
      <c r="A17" s="76">
        <v>45108</v>
      </c>
      <c r="B17" t="s">
        <v>1005</v>
      </c>
      <c r="C17" t="s">
        <v>1018</v>
      </c>
      <c r="D17" t="s">
        <v>1017</v>
      </c>
      <c r="E17" t="s">
        <v>586</v>
      </c>
      <c r="F17" t="s">
        <v>587</v>
      </c>
      <c r="G17" s="48">
        <v>8.0500000000000007</v>
      </c>
      <c r="O17">
        <v>1573</v>
      </c>
    </row>
    <row r="18" spans="1:17" x14ac:dyDescent="0.3">
      <c r="A18" s="76">
        <v>45108</v>
      </c>
      <c r="B18" t="s">
        <v>1019</v>
      </c>
      <c r="C18" t="s">
        <v>1020</v>
      </c>
      <c r="D18" t="s">
        <v>1017</v>
      </c>
      <c r="E18" t="s">
        <v>586</v>
      </c>
      <c r="F18" t="s">
        <v>1089</v>
      </c>
      <c r="G18" s="48">
        <v>1041.1500000000001</v>
      </c>
      <c r="O18">
        <v>1573</v>
      </c>
    </row>
    <row r="19" spans="1:17" x14ac:dyDescent="0.3">
      <c r="A19" s="76">
        <v>45108</v>
      </c>
      <c r="B19" t="s">
        <v>1021</v>
      </c>
      <c r="C19" t="s">
        <v>1022</v>
      </c>
      <c r="D19" t="s">
        <v>1017</v>
      </c>
      <c r="E19" t="s">
        <v>586</v>
      </c>
      <c r="F19" t="s">
        <v>1090</v>
      </c>
      <c r="G19" s="48">
        <v>118.56</v>
      </c>
      <c r="O19">
        <v>1573</v>
      </c>
    </row>
    <row r="20" spans="1:17" x14ac:dyDescent="0.3">
      <c r="A20" s="76">
        <v>45108</v>
      </c>
      <c r="B20" t="s">
        <v>1023</v>
      </c>
      <c r="C20" t="s">
        <v>1024</v>
      </c>
      <c r="D20" t="s">
        <v>1025</v>
      </c>
      <c r="E20" t="s">
        <v>586</v>
      </c>
      <c r="F20" t="s">
        <v>587</v>
      </c>
      <c r="G20" s="48">
        <v>853193.43</v>
      </c>
      <c r="O20">
        <v>1573</v>
      </c>
    </row>
    <row r="21" spans="1:17" x14ac:dyDescent="0.3">
      <c r="A21" s="76">
        <v>45170</v>
      </c>
      <c r="B21" t="s">
        <v>1091</v>
      </c>
      <c r="C21" t="s">
        <v>1092</v>
      </c>
      <c r="D21" t="s">
        <v>1093</v>
      </c>
      <c r="E21" t="s">
        <v>586</v>
      </c>
      <c r="F21" t="s">
        <v>587</v>
      </c>
      <c r="G21" s="48">
        <v>1139.8800000000001</v>
      </c>
      <c r="O21">
        <v>1628</v>
      </c>
    </row>
    <row r="22" spans="1:17" x14ac:dyDescent="0.3">
      <c r="A22" s="76">
        <v>45170</v>
      </c>
      <c r="B22" t="s">
        <v>1091</v>
      </c>
      <c r="C22" t="s">
        <v>1092</v>
      </c>
      <c r="D22" t="s">
        <v>1093</v>
      </c>
      <c r="E22" t="s">
        <v>586</v>
      </c>
      <c r="F22" t="s">
        <v>587</v>
      </c>
      <c r="G22" s="48">
        <v>170.98</v>
      </c>
      <c r="O22">
        <v>1628</v>
      </c>
    </row>
    <row r="23" spans="1:17" x14ac:dyDescent="0.3">
      <c r="A23" s="76">
        <v>45170</v>
      </c>
      <c r="B23" t="s">
        <v>1091</v>
      </c>
      <c r="C23" t="s">
        <v>1094</v>
      </c>
      <c r="D23" t="s">
        <v>1095</v>
      </c>
      <c r="E23" t="s">
        <v>586</v>
      </c>
      <c r="F23" t="s">
        <v>1096</v>
      </c>
      <c r="G23" s="48">
        <v>1310.86</v>
      </c>
      <c r="O23">
        <v>1628</v>
      </c>
    </row>
    <row r="24" spans="1:17" x14ac:dyDescent="0.3">
      <c r="A24" s="76">
        <v>45170</v>
      </c>
      <c r="B24" t="s">
        <v>1097</v>
      </c>
      <c r="C24" t="s">
        <v>1098</v>
      </c>
      <c r="D24" t="s">
        <v>1017</v>
      </c>
      <c r="E24" t="s">
        <v>586</v>
      </c>
      <c r="F24" t="s">
        <v>587</v>
      </c>
      <c r="G24" s="48">
        <v>1322044.69</v>
      </c>
      <c r="O24">
        <v>1638</v>
      </c>
    </row>
    <row r="25" spans="1:17" x14ac:dyDescent="0.3">
      <c r="A25" s="76">
        <v>45170</v>
      </c>
      <c r="B25" t="s">
        <v>1099</v>
      </c>
      <c r="C25" t="s">
        <v>1100</v>
      </c>
      <c r="D25" t="s">
        <v>1017</v>
      </c>
      <c r="E25" t="s">
        <v>586</v>
      </c>
      <c r="F25" t="s">
        <v>587</v>
      </c>
      <c r="G25" s="48">
        <v>16.239999999999998</v>
      </c>
      <c r="O25">
        <v>1630</v>
      </c>
    </row>
    <row r="26" spans="1:17" x14ac:dyDescent="0.3">
      <c r="A26" s="76">
        <v>45170</v>
      </c>
      <c r="B26" t="s">
        <v>1101</v>
      </c>
      <c r="C26" t="s">
        <v>1102</v>
      </c>
      <c r="D26" t="s">
        <v>1103</v>
      </c>
      <c r="E26" t="s">
        <v>586</v>
      </c>
      <c r="F26" t="s">
        <v>587</v>
      </c>
      <c r="G26" s="48">
        <v>-1139.8800000000001</v>
      </c>
      <c r="O26">
        <v>1630</v>
      </c>
      <c r="Q26">
        <v>15</v>
      </c>
    </row>
    <row r="27" spans="1:17" x14ac:dyDescent="0.3">
      <c r="A27" s="76">
        <v>45170</v>
      </c>
      <c r="B27" t="s">
        <v>1101</v>
      </c>
      <c r="C27" t="s">
        <v>1102</v>
      </c>
      <c r="D27" t="s">
        <v>1103</v>
      </c>
      <c r="E27" t="s">
        <v>586</v>
      </c>
      <c r="F27" t="s">
        <v>587</v>
      </c>
      <c r="G27" s="48">
        <v>-170.98</v>
      </c>
      <c r="O27">
        <v>1630</v>
      </c>
      <c r="Q27">
        <v>15</v>
      </c>
    </row>
    <row r="28" spans="1:17" x14ac:dyDescent="0.3">
      <c r="A28" s="76">
        <v>45200</v>
      </c>
      <c r="B28" t="s">
        <v>1126</v>
      </c>
      <c r="C28" t="s">
        <v>1127</v>
      </c>
      <c r="D28" t="s">
        <v>1128</v>
      </c>
      <c r="E28" t="s">
        <v>586</v>
      </c>
      <c r="F28" t="s">
        <v>587</v>
      </c>
      <c r="G28" s="48">
        <v>1322044.69</v>
      </c>
      <c r="O28">
        <v>1643</v>
      </c>
    </row>
    <row r="29" spans="1:17" x14ac:dyDescent="0.3">
      <c r="A29" s="76">
        <v>45200</v>
      </c>
      <c r="B29" t="s">
        <v>1129</v>
      </c>
      <c r="C29" t="s">
        <v>1130</v>
      </c>
      <c r="D29" t="s">
        <v>1131</v>
      </c>
      <c r="E29" t="s">
        <v>586</v>
      </c>
      <c r="F29" t="s">
        <v>587</v>
      </c>
      <c r="G29" s="48">
        <v>-1322044.69</v>
      </c>
      <c r="O29">
        <v>1641</v>
      </c>
    </row>
    <row r="30" spans="1:17" x14ac:dyDescent="0.3">
      <c r="A30" s="76">
        <v>45200</v>
      </c>
      <c r="B30" t="s">
        <v>1133</v>
      </c>
      <c r="C30" t="s">
        <v>1134</v>
      </c>
      <c r="D30" t="s">
        <v>1135</v>
      </c>
      <c r="E30" t="s">
        <v>586</v>
      </c>
      <c r="F30" t="s">
        <v>587</v>
      </c>
      <c r="G30" s="48">
        <v>241.71</v>
      </c>
      <c r="O30">
        <v>1648</v>
      </c>
    </row>
    <row r="31" spans="1:17" x14ac:dyDescent="0.3">
      <c r="A31" s="76">
        <v>45231</v>
      </c>
      <c r="B31" t="s">
        <v>1150</v>
      </c>
      <c r="C31" t="s">
        <v>1144</v>
      </c>
      <c r="D31" t="s">
        <v>1128</v>
      </c>
      <c r="E31" t="s">
        <v>586</v>
      </c>
      <c r="F31" t="s">
        <v>587</v>
      </c>
      <c r="G31" s="48">
        <v>1693603.41</v>
      </c>
      <c r="O31">
        <v>1666</v>
      </c>
    </row>
    <row r="32" spans="1:17" x14ac:dyDescent="0.3">
      <c r="A32" s="76">
        <v>45231</v>
      </c>
      <c r="B32" t="s">
        <v>1151</v>
      </c>
      <c r="C32" t="s">
        <v>1145</v>
      </c>
      <c r="D32" t="s">
        <v>1128</v>
      </c>
      <c r="E32" t="s">
        <v>586</v>
      </c>
      <c r="F32" t="s">
        <v>587</v>
      </c>
      <c r="G32" s="48">
        <v>1315917.79</v>
      </c>
      <c r="O32">
        <v>1666</v>
      </c>
    </row>
    <row r="33" spans="1:15" x14ac:dyDescent="0.3">
      <c r="A33" s="76">
        <v>45231</v>
      </c>
      <c r="B33" t="s">
        <v>1152</v>
      </c>
      <c r="C33" t="s">
        <v>1146</v>
      </c>
      <c r="D33" t="s">
        <v>1017</v>
      </c>
      <c r="E33" t="s">
        <v>586</v>
      </c>
      <c r="F33" t="s">
        <v>587</v>
      </c>
      <c r="G33" s="48">
        <v>116.16</v>
      </c>
      <c r="O33">
        <v>1681</v>
      </c>
    </row>
    <row r="34" spans="1:15" x14ac:dyDescent="0.3">
      <c r="A34" s="76">
        <v>45231</v>
      </c>
      <c r="B34" t="s">
        <v>1152</v>
      </c>
      <c r="C34" t="s">
        <v>1147</v>
      </c>
      <c r="D34" t="s">
        <v>1017</v>
      </c>
      <c r="E34" t="s">
        <v>586</v>
      </c>
      <c r="F34" t="s">
        <v>587</v>
      </c>
      <c r="G34" s="48">
        <v>23.44</v>
      </c>
      <c r="O34">
        <v>1681</v>
      </c>
    </row>
    <row r="35" spans="1:15" x14ac:dyDescent="0.3">
      <c r="A35" s="76">
        <v>45261</v>
      </c>
      <c r="B35" t="s">
        <v>1152</v>
      </c>
      <c r="C35" t="s">
        <v>1153</v>
      </c>
      <c r="D35" t="s">
        <v>1017</v>
      </c>
      <c r="E35" t="s">
        <v>586</v>
      </c>
      <c r="F35" t="s">
        <v>1154</v>
      </c>
      <c r="G35" s="48">
        <v>1010.48</v>
      </c>
      <c r="O35">
        <v>1706</v>
      </c>
    </row>
    <row r="36" spans="1:15" x14ac:dyDescent="0.3">
      <c r="A36" s="76">
        <v>45261</v>
      </c>
      <c r="B36" t="s">
        <v>1155</v>
      </c>
      <c r="C36" t="s">
        <v>1156</v>
      </c>
      <c r="D36" t="s">
        <v>1017</v>
      </c>
      <c r="E36" t="s">
        <v>586</v>
      </c>
      <c r="F36" t="s">
        <v>1157</v>
      </c>
      <c r="G36" s="48">
        <v>736.82</v>
      </c>
      <c r="O36">
        <v>1706</v>
      </c>
    </row>
    <row r="37" spans="1:15" x14ac:dyDescent="0.3">
      <c r="A37" s="76">
        <v>45261</v>
      </c>
      <c r="B37" t="s">
        <v>1158</v>
      </c>
      <c r="C37" t="s">
        <v>1159</v>
      </c>
      <c r="D37" t="s">
        <v>1017</v>
      </c>
      <c r="E37" t="s">
        <v>586</v>
      </c>
      <c r="F37" t="s">
        <v>587</v>
      </c>
      <c r="G37" s="48">
        <v>127.59</v>
      </c>
      <c r="O37">
        <v>1707</v>
      </c>
    </row>
    <row r="38" spans="1:15" x14ac:dyDescent="0.3">
      <c r="A38" s="76">
        <v>45261</v>
      </c>
      <c r="B38" t="s">
        <v>1160</v>
      </c>
      <c r="C38" t="s">
        <v>1161</v>
      </c>
      <c r="D38" t="s">
        <v>1017</v>
      </c>
      <c r="E38" t="s">
        <v>586</v>
      </c>
      <c r="F38" t="s">
        <v>587</v>
      </c>
      <c r="G38" s="48">
        <v>101.73</v>
      </c>
      <c r="O38">
        <v>1707</v>
      </c>
    </row>
    <row r="39" spans="1:15" x14ac:dyDescent="0.3">
      <c r="A39" s="76">
        <v>45261</v>
      </c>
      <c r="B39" t="s">
        <v>1162</v>
      </c>
      <c r="C39" t="s">
        <v>1163</v>
      </c>
      <c r="D39" t="s">
        <v>1128</v>
      </c>
      <c r="E39" t="s">
        <v>586</v>
      </c>
      <c r="F39" t="s">
        <v>587</v>
      </c>
      <c r="G39" s="48">
        <v>2111583.64</v>
      </c>
      <c r="O39">
        <v>1706</v>
      </c>
    </row>
    <row r="40" spans="1:15" x14ac:dyDescent="0.3">
      <c r="A40" s="76">
        <v>45261</v>
      </c>
      <c r="B40" t="s">
        <v>1164</v>
      </c>
      <c r="C40" t="s">
        <v>1165</v>
      </c>
      <c r="D40" t="s">
        <v>1017</v>
      </c>
      <c r="E40" t="s">
        <v>586</v>
      </c>
      <c r="F40" t="s">
        <v>1166</v>
      </c>
      <c r="G40" s="48">
        <v>882.95</v>
      </c>
      <c r="O40">
        <v>1707</v>
      </c>
    </row>
    <row r="41" spans="1:15" x14ac:dyDescent="0.3">
      <c r="A41" s="76">
        <v>45261</v>
      </c>
      <c r="B41" t="s">
        <v>1167</v>
      </c>
      <c r="C41" t="s">
        <v>1168</v>
      </c>
      <c r="D41" t="s">
        <v>1017</v>
      </c>
      <c r="E41" t="s">
        <v>586</v>
      </c>
      <c r="F41" t="s">
        <v>1169</v>
      </c>
      <c r="G41" s="48">
        <v>909.01</v>
      </c>
      <c r="O41">
        <v>1707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2759E-2743-42C8-8A62-D5523AA561E4}">
  <dimension ref="A2:Q35"/>
  <sheetViews>
    <sheetView workbookViewId="0">
      <selection activeCell="B6" sqref="B6"/>
    </sheetView>
  </sheetViews>
  <sheetFormatPr defaultRowHeight="14.4" x14ac:dyDescent="0.3"/>
  <cols>
    <col min="2" max="2" width="22.5546875" customWidth="1"/>
    <col min="4" max="4" width="31.6640625" bestFit="1" customWidth="1"/>
    <col min="7" max="7" width="11.6640625" bestFit="1" customWidth="1"/>
  </cols>
  <sheetData>
    <row r="2" spans="1:17" x14ac:dyDescent="0.3">
      <c r="A2" t="s">
        <v>542</v>
      </c>
      <c r="B2">
        <v>2024</v>
      </c>
    </row>
    <row r="4" spans="1:17" x14ac:dyDescent="0.3">
      <c r="A4" t="s">
        <v>543</v>
      </c>
      <c r="C4" t="s">
        <v>544</v>
      </c>
    </row>
    <row r="6" spans="1:17" x14ac:dyDescent="0.3">
      <c r="A6" t="s">
        <v>545</v>
      </c>
      <c r="B6" t="s">
        <v>673</v>
      </c>
      <c r="C6" t="s">
        <v>982</v>
      </c>
    </row>
    <row r="7" spans="1:17" x14ac:dyDescent="0.3">
      <c r="A7" t="s">
        <v>547</v>
      </c>
      <c r="B7" t="s">
        <v>548</v>
      </c>
    </row>
    <row r="8" spans="1:17" x14ac:dyDescent="0.3">
      <c r="A8" t="s">
        <v>549</v>
      </c>
      <c r="B8" t="s">
        <v>550</v>
      </c>
    </row>
    <row r="9" spans="1:17" x14ac:dyDescent="0.3">
      <c r="A9" t="s">
        <v>551</v>
      </c>
      <c r="B9" t="s">
        <v>552</v>
      </c>
    </row>
    <row r="10" spans="1:17" x14ac:dyDescent="0.3">
      <c r="A10" t="s">
        <v>553</v>
      </c>
      <c r="B10" t="s">
        <v>554</v>
      </c>
    </row>
    <row r="11" spans="1:17" x14ac:dyDescent="0.3">
      <c r="A11" t="s">
        <v>555</v>
      </c>
      <c r="B11" t="s">
        <v>556</v>
      </c>
    </row>
    <row r="12" spans="1:17" x14ac:dyDescent="0.3">
      <c r="A12" t="s">
        <v>557</v>
      </c>
      <c r="B12" t="s">
        <v>983</v>
      </c>
    </row>
    <row r="14" spans="1:17" x14ac:dyDescent="0.3">
      <c r="A14" t="s">
        <v>1013</v>
      </c>
      <c r="D14" t="s">
        <v>1014</v>
      </c>
      <c r="E14">
        <v>5187685.26</v>
      </c>
    </row>
    <row r="16" spans="1:17" x14ac:dyDescent="0.3">
      <c r="A16" t="s">
        <v>561</v>
      </c>
      <c r="B16" t="s">
        <v>562</v>
      </c>
      <c r="C16" t="s">
        <v>563</v>
      </c>
      <c r="D16" t="s">
        <v>564</v>
      </c>
      <c r="E16" t="s">
        <v>565</v>
      </c>
      <c r="F16" t="s">
        <v>566</v>
      </c>
      <c r="G16" t="s">
        <v>567</v>
      </c>
      <c r="H16" t="s">
        <v>568</v>
      </c>
      <c r="I16" t="s">
        <v>569</v>
      </c>
      <c r="J16" t="s">
        <v>570</v>
      </c>
      <c r="K16" t="s">
        <v>571</v>
      </c>
      <c r="L16" t="s">
        <v>572</v>
      </c>
      <c r="M16" t="s">
        <v>573</v>
      </c>
      <c r="N16" t="s">
        <v>574</v>
      </c>
      <c r="O16" t="s">
        <v>575</v>
      </c>
      <c r="P16" t="s">
        <v>576</v>
      </c>
      <c r="Q16" t="s">
        <v>577</v>
      </c>
    </row>
    <row r="17" spans="1:17" x14ac:dyDescent="0.3">
      <c r="A17" t="s">
        <v>1140</v>
      </c>
      <c r="B17" s="133">
        <v>45113</v>
      </c>
      <c r="C17" t="s">
        <v>1016</v>
      </c>
      <c r="D17" t="s">
        <v>1017</v>
      </c>
      <c r="E17" t="s">
        <v>586</v>
      </c>
      <c r="F17" t="s">
        <v>587</v>
      </c>
      <c r="G17">
        <v>49.77</v>
      </c>
      <c r="O17">
        <v>1573</v>
      </c>
    </row>
    <row r="18" spans="1:17" x14ac:dyDescent="0.3">
      <c r="A18" t="s">
        <v>1140</v>
      </c>
      <c r="B18" s="133">
        <v>45113</v>
      </c>
      <c r="C18" t="s">
        <v>1018</v>
      </c>
      <c r="D18" t="s">
        <v>1017</v>
      </c>
      <c r="E18" t="s">
        <v>586</v>
      </c>
      <c r="F18" t="s">
        <v>587</v>
      </c>
      <c r="G18">
        <v>8.0500000000000007</v>
      </c>
      <c r="O18">
        <v>1573</v>
      </c>
    </row>
    <row r="19" spans="1:17" x14ac:dyDescent="0.3">
      <c r="A19" t="s">
        <v>1140</v>
      </c>
      <c r="B19" s="133">
        <v>45118</v>
      </c>
      <c r="C19" t="s">
        <v>1020</v>
      </c>
      <c r="D19" t="s">
        <v>1017</v>
      </c>
      <c r="E19" t="s">
        <v>586</v>
      </c>
      <c r="F19" t="s">
        <v>1089</v>
      </c>
      <c r="G19">
        <v>1041.1500000000001</v>
      </c>
      <c r="O19">
        <v>1573</v>
      </c>
    </row>
    <row r="20" spans="1:17" x14ac:dyDescent="0.3">
      <c r="A20" t="s">
        <v>1140</v>
      </c>
      <c r="B20" s="133">
        <v>45131</v>
      </c>
      <c r="C20" t="s">
        <v>1022</v>
      </c>
      <c r="D20" t="s">
        <v>1017</v>
      </c>
      <c r="E20" t="s">
        <v>586</v>
      </c>
      <c r="F20" t="s">
        <v>1090</v>
      </c>
      <c r="G20">
        <v>118.56</v>
      </c>
      <c r="O20">
        <v>1573</v>
      </c>
    </row>
    <row r="21" spans="1:17" x14ac:dyDescent="0.3">
      <c r="A21" t="s">
        <v>1140</v>
      </c>
      <c r="B21" s="133">
        <v>45139</v>
      </c>
      <c r="C21" t="s">
        <v>1024</v>
      </c>
      <c r="D21" t="s">
        <v>1025</v>
      </c>
      <c r="E21" t="s">
        <v>586</v>
      </c>
      <c r="F21" t="s">
        <v>587</v>
      </c>
      <c r="G21">
        <v>853193.43</v>
      </c>
      <c r="O21">
        <v>1573</v>
      </c>
    </row>
    <row r="22" spans="1:17" x14ac:dyDescent="0.3">
      <c r="A22" t="s">
        <v>1141</v>
      </c>
      <c r="B22" s="133">
        <v>45156</v>
      </c>
      <c r="C22" t="s">
        <v>1092</v>
      </c>
      <c r="D22" t="s">
        <v>1093</v>
      </c>
      <c r="E22" t="s">
        <v>586</v>
      </c>
      <c r="F22" t="s">
        <v>587</v>
      </c>
      <c r="G22">
        <v>1139.8800000000001</v>
      </c>
      <c r="O22">
        <v>1628</v>
      </c>
    </row>
    <row r="23" spans="1:17" x14ac:dyDescent="0.3">
      <c r="A23" t="s">
        <v>1141</v>
      </c>
      <c r="B23" s="133">
        <v>45156</v>
      </c>
      <c r="C23" t="s">
        <v>1092</v>
      </c>
      <c r="D23" t="s">
        <v>1093</v>
      </c>
      <c r="E23" t="s">
        <v>586</v>
      </c>
      <c r="F23" t="s">
        <v>587</v>
      </c>
      <c r="G23">
        <v>170.98</v>
      </c>
      <c r="O23">
        <v>1628</v>
      </c>
    </row>
    <row r="24" spans="1:17" x14ac:dyDescent="0.3">
      <c r="A24" t="s">
        <v>1141</v>
      </c>
      <c r="B24" s="133">
        <v>45156</v>
      </c>
      <c r="C24" t="s">
        <v>1094</v>
      </c>
      <c r="D24" t="s">
        <v>1095</v>
      </c>
      <c r="E24" t="s">
        <v>586</v>
      </c>
      <c r="F24" t="s">
        <v>1096</v>
      </c>
      <c r="G24">
        <v>1310.86</v>
      </c>
      <c r="O24">
        <v>1628</v>
      </c>
    </row>
    <row r="25" spans="1:17" x14ac:dyDescent="0.3">
      <c r="A25" t="s">
        <v>1141</v>
      </c>
      <c r="B25" s="133">
        <v>45170</v>
      </c>
      <c r="C25" t="s">
        <v>1098</v>
      </c>
      <c r="D25" t="s">
        <v>1017</v>
      </c>
      <c r="E25" t="s">
        <v>586</v>
      </c>
      <c r="F25" t="s">
        <v>587</v>
      </c>
      <c r="G25">
        <v>1322044.69</v>
      </c>
      <c r="O25">
        <v>1638</v>
      </c>
    </row>
    <row r="26" spans="1:17" x14ac:dyDescent="0.3">
      <c r="A26" t="s">
        <v>1141</v>
      </c>
      <c r="B26" s="133">
        <v>45187</v>
      </c>
      <c r="C26" t="s">
        <v>1100</v>
      </c>
      <c r="D26" t="s">
        <v>1017</v>
      </c>
      <c r="E26" t="s">
        <v>586</v>
      </c>
      <c r="F26" t="s">
        <v>587</v>
      </c>
      <c r="G26">
        <v>16.239999999999998</v>
      </c>
      <c r="O26">
        <v>1630</v>
      </c>
    </row>
    <row r="27" spans="1:17" x14ac:dyDescent="0.3">
      <c r="A27" t="s">
        <v>1141</v>
      </c>
      <c r="B27" s="133">
        <v>45188</v>
      </c>
      <c r="C27" t="s">
        <v>1102</v>
      </c>
      <c r="D27" t="s">
        <v>1103</v>
      </c>
      <c r="E27" t="s">
        <v>586</v>
      </c>
      <c r="F27" t="s">
        <v>587</v>
      </c>
      <c r="G27">
        <v>-1139.8800000000001</v>
      </c>
      <c r="O27">
        <v>1630</v>
      </c>
      <c r="Q27">
        <v>15</v>
      </c>
    </row>
    <row r="28" spans="1:17" x14ac:dyDescent="0.3">
      <c r="A28" t="s">
        <v>1141</v>
      </c>
      <c r="B28" s="133">
        <v>45188</v>
      </c>
      <c r="C28" t="s">
        <v>1102</v>
      </c>
      <c r="D28" t="s">
        <v>1103</v>
      </c>
      <c r="E28" t="s">
        <v>586</v>
      </c>
      <c r="F28" t="s">
        <v>587</v>
      </c>
      <c r="G28">
        <v>-170.98</v>
      </c>
      <c r="O28">
        <v>1630</v>
      </c>
      <c r="Q28">
        <v>15</v>
      </c>
    </row>
    <row r="29" spans="1:17" x14ac:dyDescent="0.3">
      <c r="A29" t="s">
        <v>1142</v>
      </c>
      <c r="B29" s="133">
        <v>45200</v>
      </c>
      <c r="C29" t="s">
        <v>1127</v>
      </c>
      <c r="D29" t="s">
        <v>1128</v>
      </c>
      <c r="E29" t="s">
        <v>586</v>
      </c>
      <c r="F29" t="s">
        <v>587</v>
      </c>
      <c r="G29">
        <v>1322044.69</v>
      </c>
      <c r="O29">
        <v>1643</v>
      </c>
    </row>
    <row r="30" spans="1:17" x14ac:dyDescent="0.3">
      <c r="A30" t="s">
        <v>1142</v>
      </c>
      <c r="B30" s="133">
        <v>45205</v>
      </c>
      <c r="C30" t="s">
        <v>1130</v>
      </c>
      <c r="D30" t="s">
        <v>1131</v>
      </c>
      <c r="E30" t="s">
        <v>586</v>
      </c>
      <c r="F30" t="s">
        <v>587</v>
      </c>
      <c r="G30">
        <v>-1322044.69</v>
      </c>
      <c r="O30">
        <v>1641</v>
      </c>
    </row>
    <row r="31" spans="1:17" x14ac:dyDescent="0.3">
      <c r="A31" t="s">
        <v>1142</v>
      </c>
      <c r="B31" s="133">
        <v>45218</v>
      </c>
      <c r="C31" t="s">
        <v>1134</v>
      </c>
      <c r="D31" t="s">
        <v>1135</v>
      </c>
      <c r="E31" t="s">
        <v>586</v>
      </c>
      <c r="F31" t="s">
        <v>587</v>
      </c>
      <c r="G31">
        <v>241.71</v>
      </c>
      <c r="O31">
        <v>1648</v>
      </c>
    </row>
    <row r="32" spans="1:17" x14ac:dyDescent="0.3">
      <c r="A32" t="s">
        <v>1143</v>
      </c>
      <c r="B32" s="133">
        <v>45203</v>
      </c>
      <c r="C32" t="s">
        <v>1144</v>
      </c>
      <c r="D32" t="s">
        <v>1128</v>
      </c>
      <c r="E32" t="s">
        <v>586</v>
      </c>
      <c r="F32" t="s">
        <v>587</v>
      </c>
      <c r="G32">
        <v>1693603.41</v>
      </c>
      <c r="O32">
        <v>1666</v>
      </c>
    </row>
    <row r="33" spans="1:15" x14ac:dyDescent="0.3">
      <c r="A33" t="s">
        <v>1143</v>
      </c>
      <c r="B33" s="133">
        <v>45230</v>
      </c>
      <c r="C33" t="s">
        <v>1145</v>
      </c>
      <c r="D33" t="s">
        <v>1128</v>
      </c>
      <c r="E33" t="s">
        <v>586</v>
      </c>
      <c r="F33" t="s">
        <v>587</v>
      </c>
      <c r="G33">
        <v>1315917.79</v>
      </c>
      <c r="O33">
        <v>1666</v>
      </c>
    </row>
    <row r="34" spans="1:15" x14ac:dyDescent="0.3">
      <c r="A34" t="s">
        <v>1143</v>
      </c>
      <c r="B34" s="133">
        <v>45236</v>
      </c>
      <c r="C34" t="s">
        <v>1146</v>
      </c>
      <c r="D34" t="s">
        <v>1017</v>
      </c>
      <c r="E34" t="s">
        <v>586</v>
      </c>
      <c r="F34" t="s">
        <v>587</v>
      </c>
      <c r="G34">
        <v>116.16</v>
      </c>
      <c r="O34">
        <v>1681</v>
      </c>
    </row>
    <row r="35" spans="1:15" x14ac:dyDescent="0.3">
      <c r="A35" t="s">
        <v>1143</v>
      </c>
      <c r="B35" s="133">
        <v>45236</v>
      </c>
      <c r="C35" t="s">
        <v>1147</v>
      </c>
      <c r="D35" t="s">
        <v>1017</v>
      </c>
      <c r="E35" t="s">
        <v>586</v>
      </c>
      <c r="F35" t="s">
        <v>587</v>
      </c>
      <c r="G35">
        <v>23.44</v>
      </c>
      <c r="O35">
        <v>1681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F4D51-93C3-4732-A7A7-4F56601B83DD}">
  <dimension ref="A1:Q31"/>
  <sheetViews>
    <sheetView topLeftCell="A7" workbookViewId="0">
      <selection activeCell="G30" sqref="G30"/>
    </sheetView>
  </sheetViews>
  <sheetFormatPr defaultRowHeight="14.4" x14ac:dyDescent="0.3"/>
  <sheetData>
    <row r="1" spans="1:17" x14ac:dyDescent="0.3">
      <c r="A1" t="s">
        <v>542</v>
      </c>
      <c r="B1">
        <v>2024</v>
      </c>
    </row>
    <row r="3" spans="1:17" x14ac:dyDescent="0.3">
      <c r="A3" t="s">
        <v>543</v>
      </c>
      <c r="C3" t="s">
        <v>544</v>
      </c>
    </row>
    <row r="5" spans="1:17" x14ac:dyDescent="0.3">
      <c r="A5" t="s">
        <v>545</v>
      </c>
      <c r="B5" t="s">
        <v>673</v>
      </c>
      <c r="C5" t="s">
        <v>982</v>
      </c>
    </row>
    <row r="6" spans="1:17" x14ac:dyDescent="0.3">
      <c r="A6" t="s">
        <v>547</v>
      </c>
      <c r="B6" t="s">
        <v>548</v>
      </c>
    </row>
    <row r="7" spans="1:17" x14ac:dyDescent="0.3">
      <c r="A7" t="s">
        <v>549</v>
      </c>
      <c r="B7" t="s">
        <v>550</v>
      </c>
    </row>
    <row r="8" spans="1:17" x14ac:dyDescent="0.3">
      <c r="A8" t="s">
        <v>551</v>
      </c>
      <c r="B8" t="s">
        <v>552</v>
      </c>
    </row>
    <row r="9" spans="1:17" x14ac:dyDescent="0.3">
      <c r="A9" t="s">
        <v>553</v>
      </c>
      <c r="B9" t="s">
        <v>554</v>
      </c>
    </row>
    <row r="10" spans="1:17" x14ac:dyDescent="0.3">
      <c r="A10" t="s">
        <v>555</v>
      </c>
      <c r="B10" t="s">
        <v>556</v>
      </c>
    </row>
    <row r="11" spans="1:17" x14ac:dyDescent="0.3">
      <c r="A11" t="s">
        <v>557</v>
      </c>
      <c r="B11" t="s">
        <v>983</v>
      </c>
    </row>
    <row r="13" spans="1:17" x14ac:dyDescent="0.3">
      <c r="A13" t="s">
        <v>1013</v>
      </c>
      <c r="D13" t="s">
        <v>1014</v>
      </c>
      <c r="E13" t="s">
        <v>1113</v>
      </c>
    </row>
    <row r="15" spans="1:17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</row>
    <row r="16" spans="1:17" x14ac:dyDescent="0.3">
      <c r="A16" s="76">
        <v>45108</v>
      </c>
      <c r="B16" t="s">
        <v>1005</v>
      </c>
      <c r="C16" t="s">
        <v>1016</v>
      </c>
      <c r="D16" t="s">
        <v>1017</v>
      </c>
      <c r="E16" t="s">
        <v>586</v>
      </c>
      <c r="F16" t="s">
        <v>587</v>
      </c>
      <c r="G16" t="s">
        <v>1114</v>
      </c>
      <c r="O16">
        <v>1573</v>
      </c>
    </row>
    <row r="17" spans="1:17" x14ac:dyDescent="0.3">
      <c r="A17" s="76">
        <v>45108</v>
      </c>
      <c r="B17" t="s">
        <v>1005</v>
      </c>
      <c r="C17" t="s">
        <v>1018</v>
      </c>
      <c r="D17" t="s">
        <v>1017</v>
      </c>
      <c r="E17" t="s">
        <v>586</v>
      </c>
      <c r="F17" t="s">
        <v>587</v>
      </c>
      <c r="G17" t="s">
        <v>1115</v>
      </c>
      <c r="O17">
        <v>1573</v>
      </c>
    </row>
    <row r="18" spans="1:17" x14ac:dyDescent="0.3">
      <c r="A18" s="76">
        <v>45108</v>
      </c>
      <c r="B18" t="s">
        <v>1019</v>
      </c>
      <c r="C18" t="s">
        <v>1020</v>
      </c>
      <c r="D18" t="s">
        <v>1017</v>
      </c>
      <c r="E18" t="s">
        <v>586</v>
      </c>
      <c r="F18" t="s">
        <v>1089</v>
      </c>
      <c r="G18" t="s">
        <v>1116</v>
      </c>
      <c r="O18">
        <v>1573</v>
      </c>
    </row>
    <row r="19" spans="1:17" x14ac:dyDescent="0.3">
      <c r="A19" s="76">
        <v>45108</v>
      </c>
      <c r="B19" t="s">
        <v>1021</v>
      </c>
      <c r="C19" t="s">
        <v>1022</v>
      </c>
      <c r="D19" t="s">
        <v>1017</v>
      </c>
      <c r="E19" t="s">
        <v>586</v>
      </c>
      <c r="F19" t="s">
        <v>1090</v>
      </c>
      <c r="G19" t="s">
        <v>1117</v>
      </c>
      <c r="O19">
        <v>1573</v>
      </c>
    </row>
    <row r="20" spans="1:17" x14ac:dyDescent="0.3">
      <c r="A20" s="76">
        <v>45108</v>
      </c>
      <c r="B20" t="s">
        <v>1023</v>
      </c>
      <c r="C20" t="s">
        <v>1024</v>
      </c>
      <c r="D20" t="s">
        <v>1025</v>
      </c>
      <c r="E20" t="s">
        <v>586</v>
      </c>
      <c r="F20" t="s">
        <v>587</v>
      </c>
      <c r="G20" t="s">
        <v>1118</v>
      </c>
      <c r="O20">
        <v>1573</v>
      </c>
    </row>
    <row r="21" spans="1:17" x14ac:dyDescent="0.3">
      <c r="A21" s="76">
        <v>45170</v>
      </c>
      <c r="B21" t="s">
        <v>1091</v>
      </c>
      <c r="C21" t="s">
        <v>1092</v>
      </c>
      <c r="D21" t="s">
        <v>1093</v>
      </c>
      <c r="E21" t="s">
        <v>586</v>
      </c>
      <c r="F21" t="s">
        <v>587</v>
      </c>
      <c r="G21" t="s">
        <v>1119</v>
      </c>
      <c r="O21">
        <v>1628</v>
      </c>
    </row>
    <row r="22" spans="1:17" x14ac:dyDescent="0.3">
      <c r="A22" s="76">
        <v>45170</v>
      </c>
      <c r="B22" t="s">
        <v>1091</v>
      </c>
      <c r="C22" t="s">
        <v>1092</v>
      </c>
      <c r="D22" t="s">
        <v>1093</v>
      </c>
      <c r="E22" t="s">
        <v>586</v>
      </c>
      <c r="F22" t="s">
        <v>587</v>
      </c>
      <c r="G22" t="s">
        <v>1120</v>
      </c>
      <c r="O22">
        <v>1628</v>
      </c>
    </row>
    <row r="23" spans="1:17" x14ac:dyDescent="0.3">
      <c r="A23" s="76">
        <v>45170</v>
      </c>
      <c r="B23" t="s">
        <v>1091</v>
      </c>
      <c r="C23" t="s">
        <v>1094</v>
      </c>
      <c r="D23" t="s">
        <v>1095</v>
      </c>
      <c r="E23" t="s">
        <v>586</v>
      </c>
      <c r="F23" t="s">
        <v>1096</v>
      </c>
      <c r="G23" t="s">
        <v>1121</v>
      </c>
      <c r="O23">
        <v>1628</v>
      </c>
    </row>
    <row r="24" spans="1:17" x14ac:dyDescent="0.3">
      <c r="A24" s="76">
        <v>45170</v>
      </c>
      <c r="B24" t="s">
        <v>1097</v>
      </c>
      <c r="C24" t="s">
        <v>1098</v>
      </c>
      <c r="D24" t="s">
        <v>1017</v>
      </c>
      <c r="E24" t="s">
        <v>586</v>
      </c>
      <c r="F24" t="s">
        <v>587</v>
      </c>
      <c r="G24" t="s">
        <v>1122</v>
      </c>
      <c r="O24">
        <v>1638</v>
      </c>
    </row>
    <row r="25" spans="1:17" x14ac:dyDescent="0.3">
      <c r="A25" s="76">
        <v>45170</v>
      </c>
      <c r="B25" t="s">
        <v>1099</v>
      </c>
      <c r="C25" t="s">
        <v>1100</v>
      </c>
      <c r="D25" t="s">
        <v>1017</v>
      </c>
      <c r="E25" t="s">
        <v>586</v>
      </c>
      <c r="F25" t="s">
        <v>587</v>
      </c>
      <c r="G25" t="s">
        <v>1123</v>
      </c>
      <c r="O25">
        <v>1630</v>
      </c>
    </row>
    <row r="26" spans="1:17" x14ac:dyDescent="0.3">
      <c r="A26" s="76">
        <v>45170</v>
      </c>
      <c r="B26" t="s">
        <v>1101</v>
      </c>
      <c r="C26" t="s">
        <v>1102</v>
      </c>
      <c r="D26" t="s">
        <v>1103</v>
      </c>
      <c r="E26" t="s">
        <v>586</v>
      </c>
      <c r="F26" t="s">
        <v>587</v>
      </c>
      <c r="G26" t="s">
        <v>1124</v>
      </c>
      <c r="O26">
        <v>1630</v>
      </c>
      <c r="Q26">
        <v>15</v>
      </c>
    </row>
    <row r="27" spans="1:17" x14ac:dyDescent="0.3">
      <c r="A27" s="76">
        <v>45170</v>
      </c>
      <c r="B27" t="s">
        <v>1101</v>
      </c>
      <c r="C27" t="s">
        <v>1102</v>
      </c>
      <c r="D27" t="s">
        <v>1103</v>
      </c>
      <c r="E27" t="s">
        <v>586</v>
      </c>
      <c r="F27" t="s">
        <v>587</v>
      </c>
      <c r="G27" t="s">
        <v>1125</v>
      </c>
      <c r="O27">
        <v>1630</v>
      </c>
      <c r="Q27">
        <v>15</v>
      </c>
    </row>
    <row r="28" spans="1:17" x14ac:dyDescent="0.3">
      <c r="A28" s="76">
        <v>45200</v>
      </c>
      <c r="B28" t="s">
        <v>1126</v>
      </c>
      <c r="C28" t="s">
        <v>1127</v>
      </c>
      <c r="D28" t="s">
        <v>1128</v>
      </c>
      <c r="E28" t="s">
        <v>586</v>
      </c>
      <c r="F28" t="s">
        <v>587</v>
      </c>
      <c r="G28" t="s">
        <v>1122</v>
      </c>
      <c r="O28">
        <v>1643</v>
      </c>
    </row>
    <row r="29" spans="1:17" x14ac:dyDescent="0.3">
      <c r="A29" s="76">
        <v>45200</v>
      </c>
      <c r="B29" t="s">
        <v>1129</v>
      </c>
      <c r="C29" t="s">
        <v>1130</v>
      </c>
      <c r="D29" t="s">
        <v>1131</v>
      </c>
      <c r="E29" t="s">
        <v>586</v>
      </c>
      <c r="F29" t="s">
        <v>587</v>
      </c>
      <c r="G29" t="s">
        <v>1132</v>
      </c>
      <c r="O29">
        <v>1641</v>
      </c>
    </row>
    <row r="30" spans="1:17" x14ac:dyDescent="0.3">
      <c r="A30" s="76">
        <v>45200</v>
      </c>
      <c r="B30" t="s">
        <v>1133</v>
      </c>
      <c r="C30" t="s">
        <v>1134</v>
      </c>
      <c r="D30" t="s">
        <v>1135</v>
      </c>
      <c r="E30" t="s">
        <v>586</v>
      </c>
      <c r="F30" t="s">
        <v>587</v>
      </c>
      <c r="G30" t="s">
        <v>1136</v>
      </c>
      <c r="O30">
        <v>1648</v>
      </c>
    </row>
    <row r="31" spans="1:17" x14ac:dyDescent="0.3">
      <c r="A31" t="s">
        <v>1137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42150-1E06-4965-AA69-E297ADBD0C0B}">
  <dimension ref="A1:Q28"/>
  <sheetViews>
    <sheetView topLeftCell="A5" workbookViewId="0">
      <selection activeCell="D29" sqref="D29"/>
    </sheetView>
  </sheetViews>
  <sheetFormatPr defaultRowHeight="14.4" x14ac:dyDescent="0.3"/>
  <cols>
    <col min="2" max="2" width="11.88671875" customWidth="1"/>
    <col min="3" max="3" width="16.88671875" customWidth="1"/>
    <col min="4" max="4" width="30.109375" bestFit="1" customWidth="1"/>
    <col min="5" max="5" width="11.21875" bestFit="1" customWidth="1"/>
    <col min="6" max="6" width="14.109375" bestFit="1" customWidth="1"/>
    <col min="7" max="7" width="11.77734375" style="48" bestFit="1" customWidth="1"/>
  </cols>
  <sheetData>
    <row r="1" spans="1:17" x14ac:dyDescent="0.3">
      <c r="A1" t="s">
        <v>542</v>
      </c>
      <c r="B1">
        <v>2024</v>
      </c>
    </row>
    <row r="3" spans="1:17" x14ac:dyDescent="0.3">
      <c r="A3" t="s">
        <v>543</v>
      </c>
      <c r="C3" t="s">
        <v>544</v>
      </c>
    </row>
    <row r="5" spans="1:17" x14ac:dyDescent="0.3">
      <c r="A5" t="s">
        <v>545</v>
      </c>
      <c r="B5" t="s">
        <v>673</v>
      </c>
      <c r="C5" t="s">
        <v>982</v>
      </c>
    </row>
    <row r="6" spans="1:17" x14ac:dyDescent="0.3">
      <c r="A6" t="s">
        <v>547</v>
      </c>
      <c r="B6" t="s">
        <v>548</v>
      </c>
    </row>
    <row r="7" spans="1:17" x14ac:dyDescent="0.3">
      <c r="A7" t="s">
        <v>549</v>
      </c>
      <c r="B7" t="s">
        <v>550</v>
      </c>
    </row>
    <row r="8" spans="1:17" x14ac:dyDescent="0.3">
      <c r="A8" t="s">
        <v>551</v>
      </c>
      <c r="B8" t="s">
        <v>552</v>
      </c>
    </row>
    <row r="9" spans="1:17" x14ac:dyDescent="0.3">
      <c r="A9" t="s">
        <v>553</v>
      </c>
      <c r="B9" t="s">
        <v>554</v>
      </c>
    </row>
    <row r="10" spans="1:17" x14ac:dyDescent="0.3">
      <c r="A10" t="s">
        <v>555</v>
      </c>
      <c r="B10" t="s">
        <v>556</v>
      </c>
    </row>
    <row r="11" spans="1:17" x14ac:dyDescent="0.3">
      <c r="A11" t="s">
        <v>557</v>
      </c>
      <c r="B11" t="s">
        <v>983</v>
      </c>
    </row>
    <row r="13" spans="1:17" x14ac:dyDescent="0.3">
      <c r="A13" t="s">
        <v>1013</v>
      </c>
      <c r="D13" t="s">
        <v>1014</v>
      </c>
      <c r="E13" t="s">
        <v>1088</v>
      </c>
    </row>
    <row r="15" spans="1:17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s="48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</row>
    <row r="16" spans="1:17" x14ac:dyDescent="0.3">
      <c r="A16" s="76">
        <v>45108</v>
      </c>
      <c r="B16" t="s">
        <v>1005</v>
      </c>
      <c r="C16" t="s">
        <v>1016</v>
      </c>
      <c r="D16" t="s">
        <v>1017</v>
      </c>
      <c r="E16" t="s">
        <v>586</v>
      </c>
      <c r="F16" t="s">
        <v>587</v>
      </c>
      <c r="G16" s="48">
        <v>49.77</v>
      </c>
      <c r="O16">
        <v>1573</v>
      </c>
    </row>
    <row r="17" spans="1:17" x14ac:dyDescent="0.3">
      <c r="A17" s="76">
        <v>45108</v>
      </c>
      <c r="B17" t="s">
        <v>1005</v>
      </c>
      <c r="C17" t="s">
        <v>1018</v>
      </c>
      <c r="D17" t="s">
        <v>1017</v>
      </c>
      <c r="E17" t="s">
        <v>586</v>
      </c>
      <c r="F17" t="s">
        <v>587</v>
      </c>
      <c r="G17" s="48">
        <v>8.0500000000000007</v>
      </c>
      <c r="O17">
        <v>1573</v>
      </c>
    </row>
    <row r="18" spans="1:17" x14ac:dyDescent="0.3">
      <c r="A18" s="76">
        <v>45108</v>
      </c>
      <c r="B18" t="s">
        <v>1019</v>
      </c>
      <c r="C18" t="s">
        <v>1020</v>
      </c>
      <c r="D18" t="s">
        <v>1017</v>
      </c>
      <c r="E18" t="s">
        <v>586</v>
      </c>
      <c r="F18" t="s">
        <v>1089</v>
      </c>
      <c r="G18" s="48">
        <v>1041.1500000000001</v>
      </c>
      <c r="O18">
        <v>1573</v>
      </c>
    </row>
    <row r="19" spans="1:17" x14ac:dyDescent="0.3">
      <c r="A19" s="76">
        <v>45108</v>
      </c>
      <c r="B19" t="s">
        <v>1021</v>
      </c>
      <c r="C19" t="s">
        <v>1022</v>
      </c>
      <c r="D19" t="s">
        <v>1017</v>
      </c>
      <c r="E19" t="s">
        <v>586</v>
      </c>
      <c r="F19" t="s">
        <v>1090</v>
      </c>
      <c r="G19" s="48">
        <v>118.56</v>
      </c>
      <c r="O19">
        <v>1573</v>
      </c>
    </row>
    <row r="20" spans="1:17" x14ac:dyDescent="0.3">
      <c r="A20" s="76">
        <v>45108</v>
      </c>
      <c r="B20" t="s">
        <v>1023</v>
      </c>
      <c r="C20" t="s">
        <v>1024</v>
      </c>
      <c r="D20" t="s">
        <v>1025</v>
      </c>
      <c r="E20" t="s">
        <v>586</v>
      </c>
      <c r="F20" t="s">
        <v>587</v>
      </c>
      <c r="G20" s="48">
        <v>853193.43</v>
      </c>
      <c r="O20">
        <v>1573</v>
      </c>
    </row>
    <row r="21" spans="1:17" x14ac:dyDescent="0.3">
      <c r="A21" s="76">
        <v>45170</v>
      </c>
      <c r="B21" t="s">
        <v>1091</v>
      </c>
      <c r="C21" t="s">
        <v>1092</v>
      </c>
      <c r="D21" t="s">
        <v>1093</v>
      </c>
      <c r="E21" t="s">
        <v>586</v>
      </c>
      <c r="F21" t="s">
        <v>587</v>
      </c>
      <c r="G21" s="48">
        <v>1139.8800000000001</v>
      </c>
      <c r="O21">
        <v>1628</v>
      </c>
    </row>
    <row r="22" spans="1:17" x14ac:dyDescent="0.3">
      <c r="A22" s="76">
        <v>45170</v>
      </c>
      <c r="B22" t="s">
        <v>1091</v>
      </c>
      <c r="C22" t="s">
        <v>1092</v>
      </c>
      <c r="D22" t="s">
        <v>1093</v>
      </c>
      <c r="E22" t="s">
        <v>586</v>
      </c>
      <c r="F22" t="s">
        <v>587</v>
      </c>
      <c r="G22" s="176">
        <v>170.98</v>
      </c>
      <c r="O22">
        <v>1628</v>
      </c>
    </row>
    <row r="23" spans="1:17" x14ac:dyDescent="0.3">
      <c r="A23" s="76">
        <v>45170</v>
      </c>
      <c r="B23" t="s">
        <v>1091</v>
      </c>
      <c r="C23" t="s">
        <v>1094</v>
      </c>
      <c r="D23" t="s">
        <v>1095</v>
      </c>
      <c r="E23" t="s">
        <v>586</v>
      </c>
      <c r="F23" t="s">
        <v>1096</v>
      </c>
      <c r="G23" s="176">
        <v>1310.86</v>
      </c>
      <c r="O23">
        <v>1628</v>
      </c>
    </row>
    <row r="24" spans="1:17" x14ac:dyDescent="0.3">
      <c r="A24" s="76">
        <v>45170</v>
      </c>
      <c r="B24" t="s">
        <v>1097</v>
      </c>
      <c r="C24" t="s">
        <v>1098</v>
      </c>
      <c r="D24" t="s">
        <v>1017</v>
      </c>
      <c r="E24" t="s">
        <v>586</v>
      </c>
      <c r="F24" t="s">
        <v>587</v>
      </c>
      <c r="G24" s="48">
        <v>1322044.69</v>
      </c>
      <c r="O24">
        <v>1638</v>
      </c>
    </row>
    <row r="25" spans="1:17" x14ac:dyDescent="0.3">
      <c r="A25" s="76">
        <v>45170</v>
      </c>
      <c r="B25" t="s">
        <v>1099</v>
      </c>
      <c r="C25" t="s">
        <v>1100</v>
      </c>
      <c r="D25" t="s">
        <v>1017</v>
      </c>
      <c r="E25" t="s">
        <v>586</v>
      </c>
      <c r="F25" t="s">
        <v>587</v>
      </c>
      <c r="G25" s="48">
        <v>16.239999999999998</v>
      </c>
      <c r="O25">
        <v>1630</v>
      </c>
    </row>
    <row r="26" spans="1:17" x14ac:dyDescent="0.3">
      <c r="A26" s="76">
        <v>45170</v>
      </c>
      <c r="B26" t="s">
        <v>1101</v>
      </c>
      <c r="C26" t="s">
        <v>1102</v>
      </c>
      <c r="D26" t="s">
        <v>1103</v>
      </c>
      <c r="E26" t="s">
        <v>586</v>
      </c>
      <c r="F26" t="s">
        <v>587</v>
      </c>
      <c r="G26" s="176">
        <v>-1139.8800000000001</v>
      </c>
      <c r="O26">
        <v>1630</v>
      </c>
      <c r="Q26">
        <v>15</v>
      </c>
    </row>
    <row r="27" spans="1:17" x14ac:dyDescent="0.3">
      <c r="A27" s="76">
        <v>45170</v>
      </c>
      <c r="B27" t="s">
        <v>1101</v>
      </c>
      <c r="C27" t="s">
        <v>1102</v>
      </c>
      <c r="D27" t="s">
        <v>1103</v>
      </c>
      <c r="E27" t="s">
        <v>586</v>
      </c>
      <c r="F27" t="s">
        <v>587</v>
      </c>
      <c r="G27" s="176">
        <v>-170.98</v>
      </c>
      <c r="O27">
        <v>1630</v>
      </c>
      <c r="Q27">
        <v>15</v>
      </c>
    </row>
    <row r="28" spans="1:17" x14ac:dyDescent="0.3">
      <c r="A28" t="s">
        <v>1104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FBC39-D678-4772-B9FB-46FC12A115AD}">
  <dimension ref="A1:Q152"/>
  <sheetViews>
    <sheetView topLeftCell="A64" workbookViewId="0">
      <selection activeCell="D77" sqref="D77:D151"/>
    </sheetView>
  </sheetViews>
  <sheetFormatPr defaultRowHeight="14.4" x14ac:dyDescent="0.3"/>
  <cols>
    <col min="1" max="1" width="8" customWidth="1"/>
    <col min="2" max="2" width="13.5546875" customWidth="1"/>
    <col min="3" max="3" width="17.33203125" customWidth="1"/>
    <col min="4" max="4" width="32.77734375" bestFit="1" customWidth="1"/>
    <col min="6" max="6" width="14.109375" bestFit="1" customWidth="1"/>
    <col min="7" max="7" width="11.77734375" style="48" bestFit="1" customWidth="1"/>
  </cols>
  <sheetData>
    <row r="1" spans="1:17" x14ac:dyDescent="0.3">
      <c r="A1" t="s">
        <v>542</v>
      </c>
      <c r="B1">
        <v>2022</v>
      </c>
    </row>
    <row r="3" spans="1:17" x14ac:dyDescent="0.3">
      <c r="A3" t="s">
        <v>543</v>
      </c>
      <c r="C3" t="s">
        <v>544</v>
      </c>
    </row>
    <row r="5" spans="1:17" x14ac:dyDescent="0.3">
      <c r="A5" t="s">
        <v>545</v>
      </c>
      <c r="B5" t="s">
        <v>673</v>
      </c>
      <c r="C5" t="s">
        <v>674</v>
      </c>
    </row>
    <row r="6" spans="1:17" x14ac:dyDescent="0.3">
      <c r="A6" t="s">
        <v>547</v>
      </c>
      <c r="B6" t="s">
        <v>548</v>
      </c>
    </row>
    <row r="7" spans="1:17" x14ac:dyDescent="0.3">
      <c r="A7" t="s">
        <v>549</v>
      </c>
      <c r="B7" t="s">
        <v>550</v>
      </c>
    </row>
    <row r="8" spans="1:17" x14ac:dyDescent="0.3">
      <c r="A8" t="s">
        <v>551</v>
      </c>
      <c r="B8" t="s">
        <v>552</v>
      </c>
    </row>
    <row r="9" spans="1:17" x14ac:dyDescent="0.3">
      <c r="A9" t="s">
        <v>553</v>
      </c>
      <c r="B9" t="s">
        <v>554</v>
      </c>
    </row>
    <row r="10" spans="1:17" x14ac:dyDescent="0.3">
      <c r="A10" t="s">
        <v>555</v>
      </c>
      <c r="B10" t="s">
        <v>556</v>
      </c>
    </row>
    <row r="11" spans="1:17" x14ac:dyDescent="0.3">
      <c r="A11" t="s">
        <v>557</v>
      </c>
      <c r="B11" t="s">
        <v>558</v>
      </c>
    </row>
    <row r="13" spans="1:17" x14ac:dyDescent="0.3">
      <c r="A13" t="s">
        <v>559</v>
      </c>
      <c r="D13" t="s">
        <v>560</v>
      </c>
      <c r="E13">
        <v>2304856</v>
      </c>
    </row>
    <row r="15" spans="1:17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s="48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</row>
    <row r="16" spans="1:17" x14ac:dyDescent="0.3">
      <c r="A16" s="76">
        <v>44378</v>
      </c>
      <c r="B16" t="s">
        <v>578</v>
      </c>
      <c r="C16" t="s">
        <v>579</v>
      </c>
      <c r="D16" t="s">
        <v>580</v>
      </c>
      <c r="E16" t="s">
        <v>581</v>
      </c>
      <c r="F16" t="s">
        <v>579</v>
      </c>
      <c r="G16" s="166">
        <v>144.32</v>
      </c>
      <c r="M16" t="s">
        <v>582</v>
      </c>
      <c r="O16">
        <v>1212</v>
      </c>
    </row>
    <row r="17" spans="1:15" x14ac:dyDescent="0.3">
      <c r="A17" s="76">
        <v>44409</v>
      </c>
      <c r="B17" t="s">
        <v>635</v>
      </c>
      <c r="C17" t="s">
        <v>636</v>
      </c>
      <c r="D17" t="s">
        <v>612</v>
      </c>
      <c r="E17" t="s">
        <v>586</v>
      </c>
      <c r="F17" t="s">
        <v>587</v>
      </c>
      <c r="G17" s="166">
        <v>232031.85</v>
      </c>
      <c r="O17">
        <v>1146</v>
      </c>
    </row>
    <row r="18" spans="1:15" x14ac:dyDescent="0.3">
      <c r="A18" s="76">
        <v>44409</v>
      </c>
      <c r="B18" t="s">
        <v>637</v>
      </c>
      <c r="C18" t="s">
        <v>638</v>
      </c>
      <c r="D18" t="s">
        <v>580</v>
      </c>
      <c r="E18" t="s">
        <v>581</v>
      </c>
      <c r="F18" t="s">
        <v>638</v>
      </c>
      <c r="G18" s="166">
        <v>126.35</v>
      </c>
      <c r="M18" t="s">
        <v>582</v>
      </c>
      <c r="O18">
        <v>1225</v>
      </c>
    </row>
    <row r="19" spans="1:15" x14ac:dyDescent="0.3">
      <c r="A19" s="76">
        <v>44409</v>
      </c>
      <c r="B19" t="s">
        <v>639</v>
      </c>
      <c r="C19" t="s">
        <v>640</v>
      </c>
      <c r="D19" t="s">
        <v>641</v>
      </c>
      <c r="E19" t="s">
        <v>581</v>
      </c>
      <c r="F19" t="s">
        <v>640</v>
      </c>
      <c r="G19" s="166">
        <v>1758.37</v>
      </c>
      <c r="M19" t="s">
        <v>582</v>
      </c>
      <c r="O19">
        <v>1225</v>
      </c>
    </row>
    <row r="20" spans="1:15" x14ac:dyDescent="0.3">
      <c r="A20" s="76">
        <v>44470</v>
      </c>
      <c r="B20" t="s">
        <v>648</v>
      </c>
      <c r="C20" t="s">
        <v>649</v>
      </c>
      <c r="D20" t="s">
        <v>650</v>
      </c>
      <c r="E20" t="s">
        <v>581</v>
      </c>
      <c r="F20" t="s">
        <v>649</v>
      </c>
      <c r="G20" s="166">
        <v>136.29</v>
      </c>
      <c r="M20" t="s">
        <v>582</v>
      </c>
      <c r="O20">
        <v>1251</v>
      </c>
    </row>
    <row r="21" spans="1:15" x14ac:dyDescent="0.3">
      <c r="A21" s="76">
        <v>44501</v>
      </c>
      <c r="B21" t="s">
        <v>652</v>
      </c>
      <c r="C21" t="s">
        <v>653</v>
      </c>
      <c r="D21" t="s">
        <v>654</v>
      </c>
      <c r="E21" t="s">
        <v>581</v>
      </c>
      <c r="F21" t="s">
        <v>653</v>
      </c>
      <c r="G21" s="166">
        <v>7202.37</v>
      </c>
      <c r="M21" t="s">
        <v>582</v>
      </c>
      <c r="O21">
        <v>1268</v>
      </c>
    </row>
    <row r="22" spans="1:15" x14ac:dyDescent="0.3">
      <c r="A22" s="76">
        <v>44501</v>
      </c>
      <c r="B22" t="s">
        <v>652</v>
      </c>
      <c r="C22" t="s">
        <v>655</v>
      </c>
      <c r="D22" t="s">
        <v>656</v>
      </c>
      <c r="E22" t="s">
        <v>581</v>
      </c>
      <c r="F22" t="s">
        <v>655</v>
      </c>
      <c r="G22" s="166">
        <v>2200</v>
      </c>
      <c r="M22" t="s">
        <v>582</v>
      </c>
      <c r="O22">
        <v>1268</v>
      </c>
    </row>
    <row r="23" spans="1:15" x14ac:dyDescent="0.3">
      <c r="A23" s="76">
        <v>44501</v>
      </c>
      <c r="B23" t="s">
        <v>652</v>
      </c>
      <c r="C23" t="s">
        <v>657</v>
      </c>
      <c r="D23" t="s">
        <v>658</v>
      </c>
      <c r="E23" t="s">
        <v>581</v>
      </c>
      <c r="F23" t="s">
        <v>657</v>
      </c>
      <c r="G23" s="166">
        <v>481.9</v>
      </c>
      <c r="M23" t="s">
        <v>582</v>
      </c>
      <c r="O23">
        <v>1268</v>
      </c>
    </row>
    <row r="24" spans="1:15" x14ac:dyDescent="0.3">
      <c r="A24" s="76">
        <v>44501</v>
      </c>
      <c r="B24" t="s">
        <v>652</v>
      </c>
      <c r="C24" t="s">
        <v>659</v>
      </c>
      <c r="D24" t="s">
        <v>658</v>
      </c>
      <c r="E24" t="s">
        <v>581</v>
      </c>
      <c r="F24" t="s">
        <v>659</v>
      </c>
      <c r="G24" s="166">
        <v>726.59</v>
      </c>
      <c r="M24" t="s">
        <v>582</v>
      </c>
      <c r="O24">
        <v>1268</v>
      </c>
    </row>
    <row r="25" spans="1:15" x14ac:dyDescent="0.3">
      <c r="A25" s="76">
        <v>44501</v>
      </c>
      <c r="B25" t="s">
        <v>652</v>
      </c>
      <c r="C25" t="s">
        <v>660</v>
      </c>
      <c r="D25" t="s">
        <v>650</v>
      </c>
      <c r="E25" t="s">
        <v>581</v>
      </c>
      <c r="F25" t="s">
        <v>660</v>
      </c>
      <c r="G25" s="166">
        <v>136.29</v>
      </c>
      <c r="M25" t="s">
        <v>582</v>
      </c>
      <c r="O25">
        <v>1268</v>
      </c>
    </row>
    <row r="26" spans="1:15" x14ac:dyDescent="0.3">
      <c r="A26" s="76">
        <v>44501</v>
      </c>
      <c r="B26" t="s">
        <v>661</v>
      </c>
      <c r="C26" t="s">
        <v>662</v>
      </c>
      <c r="D26" t="s">
        <v>663</v>
      </c>
      <c r="E26" t="s">
        <v>581</v>
      </c>
      <c r="F26" t="s">
        <v>662</v>
      </c>
      <c r="G26" s="166">
        <v>250</v>
      </c>
      <c r="M26" t="s">
        <v>582</v>
      </c>
      <c r="O26">
        <v>1272</v>
      </c>
    </row>
    <row r="27" spans="1:15" x14ac:dyDescent="0.3">
      <c r="A27" s="76">
        <v>44531</v>
      </c>
      <c r="B27" t="s">
        <v>667</v>
      </c>
      <c r="C27" t="s">
        <v>668</v>
      </c>
      <c r="D27" t="s">
        <v>614</v>
      </c>
      <c r="E27" t="s">
        <v>581</v>
      </c>
      <c r="F27" t="s">
        <v>668</v>
      </c>
      <c r="G27" s="166">
        <v>-153285.74</v>
      </c>
      <c r="M27" t="s">
        <v>582</v>
      </c>
      <c r="O27">
        <v>1278</v>
      </c>
    </row>
    <row r="28" spans="1:15" x14ac:dyDescent="0.3">
      <c r="A28" s="76">
        <v>44562</v>
      </c>
      <c r="B28" t="s">
        <v>685</v>
      </c>
      <c r="C28" t="s">
        <v>686</v>
      </c>
      <c r="D28" t="s">
        <v>650</v>
      </c>
      <c r="E28" t="s">
        <v>581</v>
      </c>
      <c r="F28" t="s">
        <v>686</v>
      </c>
      <c r="G28" s="166">
        <v>1090.1500000000001</v>
      </c>
      <c r="M28" t="s">
        <v>582</v>
      </c>
      <c r="O28">
        <v>1299</v>
      </c>
    </row>
    <row r="29" spans="1:15" x14ac:dyDescent="0.3">
      <c r="A29" s="76">
        <v>44562</v>
      </c>
      <c r="B29" t="s">
        <v>685</v>
      </c>
      <c r="C29" t="s">
        <v>688</v>
      </c>
      <c r="D29" t="s">
        <v>658</v>
      </c>
      <c r="E29" t="s">
        <v>581</v>
      </c>
      <c r="F29" t="s">
        <v>688</v>
      </c>
      <c r="G29" s="166">
        <v>706.33</v>
      </c>
      <c r="M29" t="s">
        <v>582</v>
      </c>
      <c r="O29">
        <v>1299</v>
      </c>
    </row>
    <row r="30" spans="1:15" x14ac:dyDescent="0.3">
      <c r="A30" s="76">
        <v>44562</v>
      </c>
      <c r="B30" t="s">
        <v>685</v>
      </c>
      <c r="C30" t="s">
        <v>690</v>
      </c>
      <c r="D30" t="s">
        <v>658</v>
      </c>
      <c r="E30" t="s">
        <v>581</v>
      </c>
      <c r="F30" t="s">
        <v>690</v>
      </c>
      <c r="G30" s="166">
        <v>515.52</v>
      </c>
      <c r="M30" t="s">
        <v>582</v>
      </c>
      <c r="O30">
        <v>1299</v>
      </c>
    </row>
    <row r="31" spans="1:15" x14ac:dyDescent="0.3">
      <c r="A31" s="76">
        <v>44593</v>
      </c>
      <c r="B31" t="s">
        <v>692</v>
      </c>
      <c r="C31" t="s">
        <v>693</v>
      </c>
      <c r="D31" t="s">
        <v>609</v>
      </c>
      <c r="E31" t="s">
        <v>581</v>
      </c>
      <c r="F31" t="s">
        <v>693</v>
      </c>
      <c r="G31" s="166">
        <v>8390.7800000000007</v>
      </c>
      <c r="M31" t="s">
        <v>582</v>
      </c>
      <c r="O31">
        <v>1319</v>
      </c>
    </row>
    <row r="32" spans="1:15" x14ac:dyDescent="0.3">
      <c r="A32" s="76">
        <v>44593</v>
      </c>
      <c r="B32" t="s">
        <v>692</v>
      </c>
      <c r="C32" t="s">
        <v>695</v>
      </c>
      <c r="D32" t="s">
        <v>609</v>
      </c>
      <c r="E32" t="s">
        <v>581</v>
      </c>
      <c r="F32" t="s">
        <v>695</v>
      </c>
      <c r="G32" s="166">
        <v>2832.78</v>
      </c>
      <c r="M32" t="s">
        <v>582</v>
      </c>
      <c r="O32">
        <v>1319</v>
      </c>
    </row>
    <row r="33" spans="1:15" x14ac:dyDescent="0.3">
      <c r="A33" s="76">
        <v>44621</v>
      </c>
      <c r="B33" t="s">
        <v>703</v>
      </c>
      <c r="C33" t="s">
        <v>704</v>
      </c>
      <c r="D33" t="s">
        <v>705</v>
      </c>
      <c r="E33" t="s">
        <v>581</v>
      </c>
      <c r="F33" t="s">
        <v>704</v>
      </c>
      <c r="G33" s="166">
        <v>3046.52</v>
      </c>
      <c r="M33" t="s">
        <v>582</v>
      </c>
      <c r="O33">
        <v>1327</v>
      </c>
    </row>
    <row r="34" spans="1:15" x14ac:dyDescent="0.3">
      <c r="A34" s="76">
        <v>44621</v>
      </c>
      <c r="B34" t="s">
        <v>703</v>
      </c>
      <c r="C34" t="s">
        <v>706</v>
      </c>
      <c r="D34" t="s">
        <v>707</v>
      </c>
      <c r="E34" t="s">
        <v>581</v>
      </c>
      <c r="F34" t="s">
        <v>706</v>
      </c>
      <c r="G34" s="166">
        <v>236.69</v>
      </c>
      <c r="M34" t="s">
        <v>582</v>
      </c>
      <c r="O34">
        <v>1327</v>
      </c>
    </row>
    <row r="35" spans="1:15" x14ac:dyDescent="0.3">
      <c r="A35" s="76">
        <v>44621</v>
      </c>
      <c r="B35" t="s">
        <v>703</v>
      </c>
      <c r="C35" t="s">
        <v>708</v>
      </c>
      <c r="D35" t="s">
        <v>658</v>
      </c>
      <c r="E35" t="s">
        <v>581</v>
      </c>
      <c r="F35" t="s">
        <v>708</v>
      </c>
      <c r="G35" s="166">
        <v>1952.13</v>
      </c>
      <c r="M35" t="s">
        <v>582</v>
      </c>
      <c r="O35">
        <v>1327</v>
      </c>
    </row>
    <row r="36" spans="1:15" x14ac:dyDescent="0.3">
      <c r="A36" s="76">
        <v>44621</v>
      </c>
      <c r="B36" t="s">
        <v>703</v>
      </c>
      <c r="C36" t="s">
        <v>709</v>
      </c>
      <c r="D36" t="s">
        <v>658</v>
      </c>
      <c r="E36" t="s">
        <v>581</v>
      </c>
      <c r="F36" t="s">
        <v>709</v>
      </c>
      <c r="G36" s="166">
        <v>34.520000000000003</v>
      </c>
      <c r="M36" t="s">
        <v>582</v>
      </c>
      <c r="O36">
        <v>1327</v>
      </c>
    </row>
    <row r="37" spans="1:15" x14ac:dyDescent="0.3">
      <c r="A37" s="76">
        <v>44621</v>
      </c>
      <c r="B37" t="s">
        <v>710</v>
      </c>
      <c r="C37" t="s">
        <v>711</v>
      </c>
      <c r="D37" t="s">
        <v>650</v>
      </c>
      <c r="E37" t="s">
        <v>581</v>
      </c>
      <c r="F37" t="s">
        <v>711</v>
      </c>
      <c r="G37" s="166">
        <v>4900.68</v>
      </c>
      <c r="M37" t="s">
        <v>582</v>
      </c>
      <c r="O37">
        <v>1328</v>
      </c>
    </row>
    <row r="38" spans="1:15" x14ac:dyDescent="0.3">
      <c r="A38" s="76">
        <v>44652</v>
      </c>
      <c r="B38" t="s">
        <v>718</v>
      </c>
      <c r="C38" t="s">
        <v>719</v>
      </c>
      <c r="D38" t="s">
        <v>720</v>
      </c>
      <c r="E38" t="s">
        <v>581</v>
      </c>
      <c r="F38" t="s">
        <v>719</v>
      </c>
      <c r="G38" s="166">
        <v>0.02</v>
      </c>
      <c r="M38" t="s">
        <v>582</v>
      </c>
      <c r="O38">
        <v>1339</v>
      </c>
    </row>
    <row r="39" spans="1:15" x14ac:dyDescent="0.3">
      <c r="A39" s="76">
        <v>44682</v>
      </c>
      <c r="B39" t="s">
        <v>721</v>
      </c>
      <c r="C39" t="s">
        <v>722</v>
      </c>
      <c r="D39" t="s">
        <v>614</v>
      </c>
      <c r="E39" t="s">
        <v>581</v>
      </c>
      <c r="F39" t="s">
        <v>722</v>
      </c>
      <c r="G39" s="166">
        <v>27192.52</v>
      </c>
      <c r="M39" t="s">
        <v>582</v>
      </c>
      <c r="O39">
        <v>1352</v>
      </c>
    </row>
    <row r="40" spans="1:15" x14ac:dyDescent="0.3">
      <c r="A40" s="76">
        <v>44682</v>
      </c>
      <c r="B40" t="s">
        <v>721</v>
      </c>
      <c r="C40" t="s">
        <v>723</v>
      </c>
      <c r="D40" t="s">
        <v>724</v>
      </c>
      <c r="E40" t="s">
        <v>581</v>
      </c>
      <c r="F40" t="s">
        <v>723</v>
      </c>
      <c r="G40" s="166">
        <v>5147.79</v>
      </c>
      <c r="M40" t="s">
        <v>582</v>
      </c>
      <c r="O40">
        <v>1352</v>
      </c>
    </row>
    <row r="41" spans="1:15" x14ac:dyDescent="0.3">
      <c r="A41" s="76">
        <v>44682</v>
      </c>
      <c r="B41" t="s">
        <v>721</v>
      </c>
      <c r="C41" t="s">
        <v>725</v>
      </c>
      <c r="D41" t="s">
        <v>724</v>
      </c>
      <c r="E41" t="s">
        <v>581</v>
      </c>
      <c r="F41" t="s">
        <v>725</v>
      </c>
      <c r="G41" s="166">
        <v>3052.18</v>
      </c>
      <c r="M41" t="s">
        <v>582</v>
      </c>
      <c r="O41">
        <v>1352</v>
      </c>
    </row>
    <row r="42" spans="1:15" x14ac:dyDescent="0.3">
      <c r="A42" s="76">
        <v>44682</v>
      </c>
      <c r="B42" t="s">
        <v>721</v>
      </c>
      <c r="C42" t="s">
        <v>726</v>
      </c>
      <c r="D42" t="s">
        <v>658</v>
      </c>
      <c r="E42" t="s">
        <v>581</v>
      </c>
      <c r="F42" t="s">
        <v>726</v>
      </c>
      <c r="G42" s="166">
        <v>1911.14</v>
      </c>
      <c r="M42" t="s">
        <v>582</v>
      </c>
      <c r="O42">
        <v>1352</v>
      </c>
    </row>
    <row r="43" spans="1:15" x14ac:dyDescent="0.3">
      <c r="A43" s="76">
        <v>44682</v>
      </c>
      <c r="B43" t="s">
        <v>721</v>
      </c>
      <c r="C43" t="s">
        <v>727</v>
      </c>
      <c r="D43" t="s">
        <v>658</v>
      </c>
      <c r="E43" t="s">
        <v>581</v>
      </c>
      <c r="F43" t="s">
        <v>727</v>
      </c>
      <c r="G43" s="166">
        <v>715.41</v>
      </c>
      <c r="M43" t="s">
        <v>582</v>
      </c>
      <c r="O43">
        <v>1352</v>
      </c>
    </row>
    <row r="44" spans="1:15" x14ac:dyDescent="0.3">
      <c r="A44" s="76">
        <v>44713</v>
      </c>
      <c r="B44" t="s">
        <v>635</v>
      </c>
      <c r="C44" t="s">
        <v>636</v>
      </c>
      <c r="D44" t="s">
        <v>598</v>
      </c>
      <c r="E44" t="s">
        <v>586</v>
      </c>
      <c r="F44" t="s">
        <v>587</v>
      </c>
      <c r="G44" s="166">
        <v>56776.52</v>
      </c>
      <c r="O44">
        <v>1294</v>
      </c>
    </row>
    <row r="45" spans="1:15" x14ac:dyDescent="0.3">
      <c r="A45" s="76">
        <v>44713</v>
      </c>
      <c r="B45" t="s">
        <v>803</v>
      </c>
      <c r="C45" t="s">
        <v>804</v>
      </c>
      <c r="D45" t="s">
        <v>598</v>
      </c>
      <c r="E45" t="s">
        <v>586</v>
      </c>
      <c r="F45" t="s">
        <v>587</v>
      </c>
      <c r="G45" s="166">
        <v>34537.1</v>
      </c>
      <c r="O45">
        <v>1294</v>
      </c>
    </row>
    <row r="46" spans="1:15" x14ac:dyDescent="0.3">
      <c r="A46" s="76">
        <v>44713</v>
      </c>
      <c r="B46" t="s">
        <v>805</v>
      </c>
      <c r="C46" t="s">
        <v>806</v>
      </c>
      <c r="D46" t="s">
        <v>598</v>
      </c>
      <c r="E46" t="s">
        <v>586</v>
      </c>
      <c r="F46" t="s">
        <v>587</v>
      </c>
      <c r="G46" s="166">
        <v>33423</v>
      </c>
      <c r="O46">
        <v>1294</v>
      </c>
    </row>
    <row r="47" spans="1:15" x14ac:dyDescent="0.3">
      <c r="A47" s="76">
        <v>44713</v>
      </c>
      <c r="B47" t="s">
        <v>805</v>
      </c>
      <c r="C47" t="s">
        <v>806</v>
      </c>
      <c r="D47" t="s">
        <v>612</v>
      </c>
      <c r="E47" t="s">
        <v>586</v>
      </c>
      <c r="F47" t="s">
        <v>587</v>
      </c>
      <c r="G47" s="166">
        <v>479389.92</v>
      </c>
      <c r="O47">
        <v>1294</v>
      </c>
    </row>
    <row r="48" spans="1:15" x14ac:dyDescent="0.3">
      <c r="A48" s="76">
        <v>44713</v>
      </c>
      <c r="B48" t="s">
        <v>807</v>
      </c>
      <c r="C48" t="s">
        <v>808</v>
      </c>
      <c r="D48" t="s">
        <v>809</v>
      </c>
      <c r="E48" t="s">
        <v>586</v>
      </c>
      <c r="F48" t="s">
        <v>587</v>
      </c>
      <c r="G48" s="166">
        <v>4639.37</v>
      </c>
      <c r="O48">
        <v>1292</v>
      </c>
    </row>
    <row r="49" spans="1:15" x14ac:dyDescent="0.3">
      <c r="A49" s="76">
        <v>44713</v>
      </c>
      <c r="B49" t="s">
        <v>807</v>
      </c>
      <c r="C49" t="s">
        <v>810</v>
      </c>
      <c r="D49" t="s">
        <v>598</v>
      </c>
      <c r="E49" t="s">
        <v>586</v>
      </c>
      <c r="F49" t="s">
        <v>587</v>
      </c>
      <c r="G49" s="166">
        <v>34537.1</v>
      </c>
      <c r="O49">
        <v>1294</v>
      </c>
    </row>
    <row r="50" spans="1:15" x14ac:dyDescent="0.3">
      <c r="A50" s="76">
        <v>44713</v>
      </c>
      <c r="B50" t="s">
        <v>811</v>
      </c>
      <c r="C50" t="s">
        <v>812</v>
      </c>
      <c r="D50" t="s">
        <v>809</v>
      </c>
      <c r="E50" t="s">
        <v>586</v>
      </c>
      <c r="F50" t="s">
        <v>587</v>
      </c>
      <c r="G50" s="166">
        <v>9810.18</v>
      </c>
      <c r="O50">
        <v>1292</v>
      </c>
    </row>
    <row r="51" spans="1:15" x14ac:dyDescent="0.3">
      <c r="A51" s="76">
        <v>44713</v>
      </c>
      <c r="B51" t="s">
        <v>811</v>
      </c>
      <c r="C51" t="s">
        <v>813</v>
      </c>
      <c r="D51" t="s">
        <v>598</v>
      </c>
      <c r="E51" t="s">
        <v>586</v>
      </c>
      <c r="F51" t="s">
        <v>587</v>
      </c>
      <c r="G51" s="166">
        <v>33423.01</v>
      </c>
      <c r="O51">
        <v>1294</v>
      </c>
    </row>
    <row r="52" spans="1:15" x14ac:dyDescent="0.3">
      <c r="A52" s="76">
        <v>44713</v>
      </c>
      <c r="B52" t="s">
        <v>814</v>
      </c>
      <c r="C52" t="s">
        <v>815</v>
      </c>
      <c r="D52" t="s">
        <v>809</v>
      </c>
      <c r="E52" t="s">
        <v>586</v>
      </c>
      <c r="F52" t="s">
        <v>587</v>
      </c>
      <c r="G52" s="166">
        <v>7178.39</v>
      </c>
      <c r="O52">
        <v>1292</v>
      </c>
    </row>
    <row r="53" spans="1:15" x14ac:dyDescent="0.3">
      <c r="A53" s="76">
        <v>44713</v>
      </c>
      <c r="B53" t="s">
        <v>814</v>
      </c>
      <c r="C53" t="s">
        <v>816</v>
      </c>
      <c r="D53" t="s">
        <v>598</v>
      </c>
      <c r="E53" t="s">
        <v>586</v>
      </c>
      <c r="F53" t="s">
        <v>587</v>
      </c>
      <c r="G53" s="166">
        <v>24672.41</v>
      </c>
      <c r="O53">
        <v>1294</v>
      </c>
    </row>
    <row r="54" spans="1:15" x14ac:dyDescent="0.3">
      <c r="A54" s="76">
        <v>44713</v>
      </c>
      <c r="B54" t="s">
        <v>685</v>
      </c>
      <c r="C54" t="s">
        <v>817</v>
      </c>
      <c r="D54" t="s">
        <v>809</v>
      </c>
      <c r="E54" t="s">
        <v>586</v>
      </c>
      <c r="F54" t="s">
        <v>587</v>
      </c>
      <c r="G54" s="166">
        <v>16356.13</v>
      </c>
      <c r="O54">
        <v>1292</v>
      </c>
    </row>
    <row r="55" spans="1:15" x14ac:dyDescent="0.3">
      <c r="A55" s="76">
        <v>44713</v>
      </c>
      <c r="B55" t="s">
        <v>685</v>
      </c>
      <c r="C55" t="s">
        <v>818</v>
      </c>
      <c r="D55" t="s">
        <v>598</v>
      </c>
      <c r="E55" t="s">
        <v>586</v>
      </c>
      <c r="F55" t="s">
        <v>587</v>
      </c>
      <c r="G55" s="166">
        <v>25553.56</v>
      </c>
      <c r="O55">
        <v>1294</v>
      </c>
    </row>
    <row r="56" spans="1:15" x14ac:dyDescent="0.3">
      <c r="A56" s="76">
        <v>44713</v>
      </c>
      <c r="B56" t="s">
        <v>819</v>
      </c>
      <c r="C56" t="s">
        <v>820</v>
      </c>
      <c r="D56" t="s">
        <v>821</v>
      </c>
      <c r="E56" t="s">
        <v>586</v>
      </c>
      <c r="F56" t="s">
        <v>587</v>
      </c>
      <c r="G56" s="166">
        <v>6816.8</v>
      </c>
      <c r="O56">
        <v>1298</v>
      </c>
    </row>
    <row r="57" spans="1:15" x14ac:dyDescent="0.3">
      <c r="A57" s="76">
        <v>44713</v>
      </c>
      <c r="B57" t="s">
        <v>822</v>
      </c>
      <c r="C57" t="s">
        <v>818</v>
      </c>
      <c r="D57" t="s">
        <v>610</v>
      </c>
      <c r="E57" t="s">
        <v>586</v>
      </c>
      <c r="F57" t="s">
        <v>587</v>
      </c>
      <c r="G57" s="166">
        <v>75377.179999999993</v>
      </c>
      <c r="O57">
        <v>1291</v>
      </c>
    </row>
    <row r="58" spans="1:15" x14ac:dyDescent="0.3">
      <c r="A58" s="76">
        <v>44713</v>
      </c>
      <c r="B58" t="s">
        <v>692</v>
      </c>
      <c r="C58" t="s">
        <v>823</v>
      </c>
      <c r="D58" t="s">
        <v>809</v>
      </c>
      <c r="E58" t="s">
        <v>586</v>
      </c>
      <c r="F58" t="s">
        <v>587</v>
      </c>
      <c r="G58" s="166">
        <v>4433.2</v>
      </c>
      <c r="O58">
        <v>1292</v>
      </c>
    </row>
    <row r="59" spans="1:15" x14ac:dyDescent="0.3">
      <c r="A59" s="76">
        <v>44713</v>
      </c>
      <c r="B59" t="s">
        <v>692</v>
      </c>
      <c r="C59" t="s">
        <v>824</v>
      </c>
      <c r="D59" t="s">
        <v>598</v>
      </c>
      <c r="E59" t="s">
        <v>586</v>
      </c>
      <c r="F59" t="s">
        <v>587</v>
      </c>
      <c r="G59" s="166">
        <v>23080.65</v>
      </c>
      <c r="O59">
        <v>1294</v>
      </c>
    </row>
    <row r="60" spans="1:15" x14ac:dyDescent="0.3">
      <c r="A60" s="76">
        <v>44713</v>
      </c>
      <c r="B60" t="s">
        <v>825</v>
      </c>
      <c r="C60" t="s">
        <v>824</v>
      </c>
      <c r="D60" t="s">
        <v>610</v>
      </c>
      <c r="E60" t="s">
        <v>586</v>
      </c>
      <c r="F60" t="s">
        <v>587</v>
      </c>
      <c r="G60" s="166">
        <v>148132.75</v>
      </c>
      <c r="O60">
        <v>1290</v>
      </c>
    </row>
    <row r="61" spans="1:15" x14ac:dyDescent="0.3">
      <c r="A61" s="76">
        <v>44713</v>
      </c>
      <c r="B61" t="s">
        <v>826</v>
      </c>
      <c r="C61" t="s">
        <v>827</v>
      </c>
      <c r="D61" t="s">
        <v>809</v>
      </c>
      <c r="E61" t="s">
        <v>586</v>
      </c>
      <c r="F61" t="s">
        <v>587</v>
      </c>
      <c r="G61" s="166">
        <v>17877.05</v>
      </c>
      <c r="O61">
        <v>1292</v>
      </c>
    </row>
    <row r="62" spans="1:15" x14ac:dyDescent="0.3">
      <c r="A62" s="76">
        <v>44713</v>
      </c>
      <c r="B62" t="s">
        <v>826</v>
      </c>
      <c r="C62" t="s">
        <v>828</v>
      </c>
      <c r="D62" t="s">
        <v>598</v>
      </c>
      <c r="E62" t="s">
        <v>586</v>
      </c>
      <c r="F62" t="s">
        <v>587</v>
      </c>
      <c r="G62" s="166">
        <v>7172.84</v>
      </c>
      <c r="O62">
        <v>1294</v>
      </c>
    </row>
    <row r="63" spans="1:15" x14ac:dyDescent="0.3">
      <c r="A63" s="76">
        <v>44713</v>
      </c>
      <c r="B63" t="s">
        <v>829</v>
      </c>
      <c r="C63" t="s">
        <v>830</v>
      </c>
      <c r="D63" t="s">
        <v>610</v>
      </c>
      <c r="E63" t="s">
        <v>586</v>
      </c>
      <c r="F63" t="s">
        <v>587</v>
      </c>
      <c r="G63" s="166">
        <v>194210.05</v>
      </c>
      <c r="O63">
        <v>1290</v>
      </c>
    </row>
    <row r="64" spans="1:15" x14ac:dyDescent="0.3">
      <c r="A64" s="76">
        <v>44713</v>
      </c>
      <c r="B64" t="s">
        <v>831</v>
      </c>
      <c r="C64" t="s">
        <v>832</v>
      </c>
      <c r="D64" t="s">
        <v>821</v>
      </c>
      <c r="E64" t="s">
        <v>586</v>
      </c>
      <c r="F64" t="s">
        <v>587</v>
      </c>
      <c r="G64" s="166">
        <v>7.45</v>
      </c>
      <c r="O64">
        <v>1298</v>
      </c>
    </row>
    <row r="65" spans="1:15" x14ac:dyDescent="0.3">
      <c r="A65" s="76">
        <v>44713</v>
      </c>
      <c r="B65" t="s">
        <v>833</v>
      </c>
      <c r="C65" t="s">
        <v>834</v>
      </c>
      <c r="D65" t="s">
        <v>809</v>
      </c>
      <c r="E65" t="s">
        <v>586</v>
      </c>
      <c r="F65" t="s">
        <v>587</v>
      </c>
      <c r="G65" s="166">
        <v>18878.939999999999</v>
      </c>
      <c r="O65">
        <v>1292</v>
      </c>
    </row>
    <row r="66" spans="1:15" x14ac:dyDescent="0.3">
      <c r="A66" s="76">
        <v>44713</v>
      </c>
      <c r="B66" t="s">
        <v>833</v>
      </c>
      <c r="C66" t="s">
        <v>835</v>
      </c>
      <c r="D66" t="s">
        <v>598</v>
      </c>
      <c r="E66" t="s">
        <v>586</v>
      </c>
      <c r="F66" t="s">
        <v>587</v>
      </c>
      <c r="G66" s="166">
        <v>6941.46</v>
      </c>
      <c r="O66">
        <v>1294</v>
      </c>
    </row>
    <row r="67" spans="1:15" x14ac:dyDescent="0.3">
      <c r="A67" s="76">
        <v>44713</v>
      </c>
      <c r="B67" t="s">
        <v>833</v>
      </c>
      <c r="C67" t="s">
        <v>836</v>
      </c>
      <c r="D67" t="s">
        <v>821</v>
      </c>
      <c r="E67" t="s">
        <v>586</v>
      </c>
      <c r="F67" t="s">
        <v>587</v>
      </c>
      <c r="G67" s="166">
        <v>923.29</v>
      </c>
      <c r="O67">
        <v>1298</v>
      </c>
    </row>
    <row r="68" spans="1:15" x14ac:dyDescent="0.3">
      <c r="A68" s="76">
        <v>44713</v>
      </c>
      <c r="B68" t="s">
        <v>837</v>
      </c>
      <c r="C68" t="s">
        <v>133</v>
      </c>
      <c r="D68" t="s">
        <v>610</v>
      </c>
      <c r="E68" t="s">
        <v>586</v>
      </c>
      <c r="F68" t="s">
        <v>587</v>
      </c>
      <c r="G68" s="166">
        <v>270282.90000000002</v>
      </c>
      <c r="O68">
        <v>1290</v>
      </c>
    </row>
    <row r="69" spans="1:15" x14ac:dyDescent="0.3">
      <c r="A69" s="76">
        <v>44713</v>
      </c>
      <c r="B69" t="s">
        <v>838</v>
      </c>
      <c r="C69" t="s">
        <v>839</v>
      </c>
      <c r="D69" t="s">
        <v>821</v>
      </c>
      <c r="E69" t="s">
        <v>586</v>
      </c>
      <c r="F69" t="s">
        <v>587</v>
      </c>
      <c r="G69" s="166">
        <v>4589.2</v>
      </c>
      <c r="O69">
        <v>1298</v>
      </c>
    </row>
    <row r="70" spans="1:15" x14ac:dyDescent="0.3">
      <c r="A70" s="76">
        <v>44713</v>
      </c>
      <c r="B70" t="s">
        <v>840</v>
      </c>
      <c r="C70" t="s">
        <v>841</v>
      </c>
      <c r="D70" t="s">
        <v>809</v>
      </c>
      <c r="E70" t="s">
        <v>586</v>
      </c>
      <c r="F70" t="s">
        <v>587</v>
      </c>
      <c r="G70" s="166">
        <v>14014.9</v>
      </c>
      <c r="O70">
        <v>1292</v>
      </c>
    </row>
    <row r="71" spans="1:15" x14ac:dyDescent="0.3">
      <c r="A71" s="76">
        <v>44713</v>
      </c>
      <c r="B71" t="s">
        <v>840</v>
      </c>
      <c r="C71" t="s">
        <v>842</v>
      </c>
      <c r="D71" t="s">
        <v>598</v>
      </c>
      <c r="E71" t="s">
        <v>586</v>
      </c>
      <c r="F71" t="s">
        <v>587</v>
      </c>
      <c r="G71" s="166">
        <v>7411.93</v>
      </c>
      <c r="O71">
        <v>1294</v>
      </c>
    </row>
    <row r="72" spans="1:15" x14ac:dyDescent="0.3">
      <c r="A72" s="76">
        <v>44713</v>
      </c>
      <c r="B72" t="s">
        <v>840</v>
      </c>
      <c r="C72" t="s">
        <v>842</v>
      </c>
      <c r="D72" t="s">
        <v>843</v>
      </c>
      <c r="E72" t="s">
        <v>586</v>
      </c>
      <c r="F72" t="s">
        <v>587</v>
      </c>
      <c r="G72" s="166">
        <v>195918.32</v>
      </c>
      <c r="O72">
        <v>1298</v>
      </c>
    </row>
    <row r="73" spans="1:15" x14ac:dyDescent="0.3">
      <c r="A73" s="76">
        <v>44713</v>
      </c>
      <c r="B73" t="s">
        <v>844</v>
      </c>
      <c r="C73" t="s">
        <v>845</v>
      </c>
      <c r="D73" t="s">
        <v>846</v>
      </c>
      <c r="E73" t="s">
        <v>581</v>
      </c>
      <c r="F73" t="s">
        <v>845</v>
      </c>
      <c r="G73" s="166">
        <v>13971</v>
      </c>
      <c r="M73" t="s">
        <v>582</v>
      </c>
      <c r="O73">
        <v>1374</v>
      </c>
    </row>
    <row r="74" spans="1:15" x14ac:dyDescent="0.3">
      <c r="A74" s="76">
        <v>44713</v>
      </c>
      <c r="B74" t="s">
        <v>847</v>
      </c>
      <c r="C74" t="s">
        <v>848</v>
      </c>
      <c r="D74" t="s">
        <v>849</v>
      </c>
      <c r="E74" t="s">
        <v>581</v>
      </c>
      <c r="F74" t="s">
        <v>848</v>
      </c>
      <c r="G74" s="166">
        <v>819.28</v>
      </c>
      <c r="M74" t="s">
        <v>582</v>
      </c>
      <c r="O74">
        <v>1376</v>
      </c>
    </row>
    <row r="75" spans="1:15" x14ac:dyDescent="0.3">
      <c r="A75" s="76">
        <v>44713</v>
      </c>
      <c r="B75" t="s">
        <v>850</v>
      </c>
      <c r="C75" t="s">
        <v>851</v>
      </c>
      <c r="D75" t="s">
        <v>809</v>
      </c>
      <c r="E75" t="s">
        <v>586</v>
      </c>
      <c r="F75" t="s">
        <v>587</v>
      </c>
      <c r="G75" s="166">
        <v>15198.76</v>
      </c>
      <c r="O75">
        <v>1294</v>
      </c>
    </row>
    <row r="76" spans="1:15" x14ac:dyDescent="0.3">
      <c r="A76" s="76">
        <v>44713</v>
      </c>
      <c r="B76" t="s">
        <v>850</v>
      </c>
      <c r="C76" t="s">
        <v>852</v>
      </c>
      <c r="D76" t="s">
        <v>610</v>
      </c>
      <c r="E76" t="s">
        <v>586</v>
      </c>
      <c r="F76" t="s">
        <v>587</v>
      </c>
      <c r="G76" s="166">
        <v>505103.29</v>
      </c>
      <c r="O76">
        <v>1294</v>
      </c>
    </row>
    <row r="77" spans="1:15" x14ac:dyDescent="0.3">
      <c r="A77" t="s">
        <v>1049</v>
      </c>
      <c r="B77" t="s">
        <v>850</v>
      </c>
      <c r="C77" t="s">
        <v>1050</v>
      </c>
      <c r="D77" t="s">
        <v>1051</v>
      </c>
      <c r="E77" t="s">
        <v>621</v>
      </c>
      <c r="F77" t="s">
        <v>587</v>
      </c>
      <c r="G77" s="48">
        <v>2299526.54</v>
      </c>
      <c r="K77" t="s">
        <v>1052</v>
      </c>
      <c r="L77" t="s">
        <v>1053</v>
      </c>
    </row>
    <row r="78" spans="1:15" x14ac:dyDescent="0.3">
      <c r="A78" t="s">
        <v>1049</v>
      </c>
      <c r="B78" t="s">
        <v>850</v>
      </c>
      <c r="C78" t="s">
        <v>1054</v>
      </c>
      <c r="D78" t="s">
        <v>1055</v>
      </c>
      <c r="E78" t="s">
        <v>621</v>
      </c>
      <c r="F78" t="s">
        <v>587</v>
      </c>
      <c r="G78" s="48">
        <v>3927.92</v>
      </c>
      <c r="K78" t="s">
        <v>955</v>
      </c>
      <c r="L78" t="s">
        <v>956</v>
      </c>
    </row>
    <row r="79" spans="1:15" x14ac:dyDescent="0.3">
      <c r="A79" t="s">
        <v>1049</v>
      </c>
      <c r="B79" t="s">
        <v>850</v>
      </c>
      <c r="C79" t="s">
        <v>1054</v>
      </c>
      <c r="D79" t="s">
        <v>644</v>
      </c>
      <c r="E79" t="s">
        <v>621</v>
      </c>
      <c r="F79" t="s">
        <v>587</v>
      </c>
      <c r="G79" s="48">
        <v>4827.83</v>
      </c>
      <c r="K79" t="s">
        <v>955</v>
      </c>
      <c r="L79" t="s">
        <v>956</v>
      </c>
    </row>
    <row r="80" spans="1:15" x14ac:dyDescent="0.3">
      <c r="A80" t="s">
        <v>1049</v>
      </c>
      <c r="B80" t="s">
        <v>850</v>
      </c>
      <c r="C80" t="s">
        <v>1054</v>
      </c>
      <c r="D80" t="s">
        <v>644</v>
      </c>
      <c r="E80" t="s">
        <v>621</v>
      </c>
      <c r="F80" t="s">
        <v>587</v>
      </c>
      <c r="G80" s="48">
        <v>3253</v>
      </c>
      <c r="K80" t="s">
        <v>955</v>
      </c>
      <c r="L80" t="s">
        <v>956</v>
      </c>
    </row>
    <row r="81" spans="1:12" x14ac:dyDescent="0.3">
      <c r="A81" t="s">
        <v>1049</v>
      </c>
      <c r="B81" t="s">
        <v>850</v>
      </c>
      <c r="C81" t="s">
        <v>1056</v>
      </c>
      <c r="D81" t="s">
        <v>1055</v>
      </c>
      <c r="E81" t="s">
        <v>621</v>
      </c>
      <c r="F81" t="s">
        <v>587</v>
      </c>
      <c r="G81" s="48">
        <v>3927.92</v>
      </c>
      <c r="K81" t="s">
        <v>955</v>
      </c>
      <c r="L81" t="s">
        <v>956</v>
      </c>
    </row>
    <row r="82" spans="1:12" x14ac:dyDescent="0.3">
      <c r="A82" t="s">
        <v>1049</v>
      </c>
      <c r="B82" t="s">
        <v>850</v>
      </c>
      <c r="C82" t="s">
        <v>1056</v>
      </c>
      <c r="D82" t="s">
        <v>644</v>
      </c>
      <c r="E82" t="s">
        <v>621</v>
      </c>
      <c r="F82" t="s">
        <v>587</v>
      </c>
      <c r="G82" s="48">
        <v>4827.83</v>
      </c>
      <c r="K82" t="s">
        <v>955</v>
      </c>
      <c r="L82" t="s">
        <v>956</v>
      </c>
    </row>
    <row r="83" spans="1:12" x14ac:dyDescent="0.3">
      <c r="A83" t="s">
        <v>1049</v>
      </c>
      <c r="B83" t="s">
        <v>850</v>
      </c>
      <c r="C83" t="s">
        <v>1056</v>
      </c>
      <c r="D83" t="s">
        <v>644</v>
      </c>
      <c r="E83" t="s">
        <v>621</v>
      </c>
      <c r="F83" t="s">
        <v>587</v>
      </c>
      <c r="G83" s="48">
        <v>3253</v>
      </c>
      <c r="K83" t="s">
        <v>955</v>
      </c>
      <c r="L83" t="s">
        <v>956</v>
      </c>
    </row>
    <row r="84" spans="1:12" x14ac:dyDescent="0.3">
      <c r="A84" t="s">
        <v>1049</v>
      </c>
      <c r="B84" t="s">
        <v>850</v>
      </c>
      <c r="C84" t="s">
        <v>1056</v>
      </c>
      <c r="D84" t="s">
        <v>644</v>
      </c>
      <c r="E84" t="s">
        <v>621</v>
      </c>
      <c r="F84" t="s">
        <v>587</v>
      </c>
      <c r="G84" s="48">
        <v>4734.16</v>
      </c>
      <c r="K84" t="s">
        <v>955</v>
      </c>
      <c r="L84" t="s">
        <v>956</v>
      </c>
    </row>
    <row r="85" spans="1:12" x14ac:dyDescent="0.3">
      <c r="A85" t="s">
        <v>1049</v>
      </c>
      <c r="B85" t="s">
        <v>850</v>
      </c>
      <c r="C85" t="s">
        <v>1057</v>
      </c>
      <c r="D85" t="s">
        <v>656</v>
      </c>
      <c r="E85" t="s">
        <v>621</v>
      </c>
      <c r="F85" t="s">
        <v>587</v>
      </c>
      <c r="G85" s="173">
        <v>-2200</v>
      </c>
      <c r="K85" t="s">
        <v>955</v>
      </c>
      <c r="L85" t="s">
        <v>956</v>
      </c>
    </row>
    <row r="86" spans="1:12" x14ac:dyDescent="0.3">
      <c r="A86" t="s">
        <v>1049</v>
      </c>
      <c r="B86" t="s">
        <v>850</v>
      </c>
      <c r="C86" t="s">
        <v>1058</v>
      </c>
      <c r="D86" t="s">
        <v>1059</v>
      </c>
      <c r="E86" t="s">
        <v>621</v>
      </c>
      <c r="F86" t="s">
        <v>587</v>
      </c>
      <c r="G86" s="173">
        <v>-9810.18</v>
      </c>
      <c r="K86" t="s">
        <v>955</v>
      </c>
      <c r="L86" t="s">
        <v>956</v>
      </c>
    </row>
    <row r="87" spans="1:12" x14ac:dyDescent="0.3">
      <c r="A87" t="s">
        <v>1049</v>
      </c>
      <c r="B87" t="s">
        <v>850</v>
      </c>
      <c r="C87" t="s">
        <v>1058</v>
      </c>
      <c r="D87" t="s">
        <v>1060</v>
      </c>
      <c r="E87" t="s">
        <v>621</v>
      </c>
      <c r="F87" t="s">
        <v>587</v>
      </c>
      <c r="G87" s="173">
        <v>-270282.90000000002</v>
      </c>
      <c r="K87" t="s">
        <v>955</v>
      </c>
      <c r="L87" t="s">
        <v>956</v>
      </c>
    </row>
    <row r="88" spans="1:12" x14ac:dyDescent="0.3">
      <c r="A88" t="s">
        <v>1049</v>
      </c>
      <c r="B88" t="s">
        <v>850</v>
      </c>
      <c r="C88" t="s">
        <v>1058</v>
      </c>
      <c r="D88" t="s">
        <v>1061</v>
      </c>
      <c r="E88" t="s">
        <v>621</v>
      </c>
      <c r="F88" t="s">
        <v>587</v>
      </c>
      <c r="G88" s="173">
        <v>-8390.7800000000007</v>
      </c>
      <c r="K88" t="s">
        <v>955</v>
      </c>
      <c r="L88" t="s">
        <v>956</v>
      </c>
    </row>
    <row r="89" spans="1:12" x14ac:dyDescent="0.3">
      <c r="A89" t="s">
        <v>1049</v>
      </c>
      <c r="B89" t="s">
        <v>850</v>
      </c>
      <c r="C89" t="s">
        <v>1058</v>
      </c>
      <c r="D89" t="s">
        <v>1062</v>
      </c>
      <c r="E89" t="s">
        <v>621</v>
      </c>
      <c r="F89" t="s">
        <v>587</v>
      </c>
      <c r="G89" s="173">
        <v>-4900.68</v>
      </c>
      <c r="K89" t="s">
        <v>955</v>
      </c>
      <c r="L89" t="s">
        <v>956</v>
      </c>
    </row>
    <row r="90" spans="1:12" x14ac:dyDescent="0.3">
      <c r="A90" t="s">
        <v>1049</v>
      </c>
      <c r="B90" t="s">
        <v>850</v>
      </c>
      <c r="C90" t="s">
        <v>1058</v>
      </c>
      <c r="D90" t="s">
        <v>1063</v>
      </c>
      <c r="E90" t="s">
        <v>621</v>
      </c>
      <c r="F90" t="s">
        <v>587</v>
      </c>
      <c r="G90" s="173">
        <v>-1911.14</v>
      </c>
      <c r="K90" t="s">
        <v>955</v>
      </c>
      <c r="L90" t="s">
        <v>956</v>
      </c>
    </row>
    <row r="91" spans="1:12" x14ac:dyDescent="0.3">
      <c r="A91" t="s">
        <v>1049</v>
      </c>
      <c r="B91" t="s">
        <v>850</v>
      </c>
      <c r="C91" t="s">
        <v>1058</v>
      </c>
      <c r="D91" t="s">
        <v>1059</v>
      </c>
      <c r="E91" t="s">
        <v>621</v>
      </c>
      <c r="F91" t="s">
        <v>587</v>
      </c>
      <c r="G91" s="173">
        <v>-4433.2</v>
      </c>
      <c r="K91" t="s">
        <v>955</v>
      </c>
      <c r="L91" t="s">
        <v>956</v>
      </c>
    </row>
    <row r="92" spans="1:12" x14ac:dyDescent="0.3">
      <c r="A92" t="s">
        <v>1049</v>
      </c>
      <c r="B92" t="s">
        <v>850</v>
      </c>
      <c r="C92" t="s">
        <v>1058</v>
      </c>
      <c r="D92" t="s">
        <v>1064</v>
      </c>
      <c r="E92" t="s">
        <v>621</v>
      </c>
      <c r="F92" t="s">
        <v>587</v>
      </c>
      <c r="G92" s="173">
        <v>-479389.92</v>
      </c>
      <c r="K92" t="s">
        <v>955</v>
      </c>
      <c r="L92" t="s">
        <v>956</v>
      </c>
    </row>
    <row r="93" spans="1:12" x14ac:dyDescent="0.3">
      <c r="A93" t="s">
        <v>1049</v>
      </c>
      <c r="B93" t="s">
        <v>850</v>
      </c>
      <c r="C93" t="s">
        <v>1058</v>
      </c>
      <c r="D93" t="s">
        <v>1065</v>
      </c>
      <c r="E93" t="s">
        <v>621</v>
      </c>
      <c r="F93" t="s">
        <v>587</v>
      </c>
      <c r="G93" s="173">
        <v>153285.74</v>
      </c>
      <c r="K93" t="s">
        <v>955</v>
      </c>
      <c r="L93" t="s">
        <v>956</v>
      </c>
    </row>
    <row r="94" spans="1:12" x14ac:dyDescent="0.3">
      <c r="A94" t="s">
        <v>1049</v>
      </c>
      <c r="B94" t="s">
        <v>850</v>
      </c>
      <c r="C94" t="s">
        <v>1058</v>
      </c>
      <c r="D94" t="s">
        <v>1063</v>
      </c>
      <c r="E94" t="s">
        <v>621</v>
      </c>
      <c r="F94" t="s">
        <v>587</v>
      </c>
      <c r="G94" s="173">
        <v>-1952.13</v>
      </c>
      <c r="K94" t="s">
        <v>955</v>
      </c>
      <c r="L94" t="s">
        <v>956</v>
      </c>
    </row>
    <row r="95" spans="1:12" x14ac:dyDescent="0.3">
      <c r="A95" t="s">
        <v>1049</v>
      </c>
      <c r="B95" t="s">
        <v>850</v>
      </c>
      <c r="C95" t="s">
        <v>1058</v>
      </c>
      <c r="D95" t="s">
        <v>644</v>
      </c>
      <c r="E95" t="s">
        <v>621</v>
      </c>
      <c r="F95" t="s">
        <v>587</v>
      </c>
      <c r="G95" s="48">
        <v>-3253</v>
      </c>
      <c r="K95" t="s">
        <v>955</v>
      </c>
      <c r="L95" t="s">
        <v>956</v>
      </c>
    </row>
    <row r="96" spans="1:12" x14ac:dyDescent="0.3">
      <c r="A96" t="s">
        <v>1049</v>
      </c>
      <c r="B96" t="s">
        <v>850</v>
      </c>
      <c r="C96" t="s">
        <v>1058</v>
      </c>
      <c r="D96" t="s">
        <v>1066</v>
      </c>
      <c r="E96" t="s">
        <v>621</v>
      </c>
      <c r="F96" t="s">
        <v>587</v>
      </c>
      <c r="G96" s="173">
        <v>-25553.56</v>
      </c>
      <c r="K96" t="s">
        <v>955</v>
      </c>
      <c r="L96" t="s">
        <v>956</v>
      </c>
    </row>
    <row r="97" spans="1:12" x14ac:dyDescent="0.3">
      <c r="A97" t="s">
        <v>1049</v>
      </c>
      <c r="B97" t="s">
        <v>850</v>
      </c>
      <c r="C97" t="s">
        <v>1058</v>
      </c>
      <c r="D97" t="s">
        <v>1063</v>
      </c>
      <c r="E97" t="s">
        <v>621</v>
      </c>
      <c r="F97" t="s">
        <v>587</v>
      </c>
      <c r="G97" s="173">
        <v>-715.41</v>
      </c>
      <c r="K97" t="s">
        <v>955</v>
      </c>
      <c r="L97" t="s">
        <v>956</v>
      </c>
    </row>
    <row r="98" spans="1:12" x14ac:dyDescent="0.3">
      <c r="A98" t="s">
        <v>1049</v>
      </c>
      <c r="B98" t="s">
        <v>850</v>
      </c>
      <c r="C98" t="s">
        <v>1058</v>
      </c>
      <c r="D98" t="s">
        <v>1060</v>
      </c>
      <c r="E98" t="s">
        <v>621</v>
      </c>
      <c r="F98" t="s">
        <v>587</v>
      </c>
      <c r="G98" s="173">
        <v>-194210.05</v>
      </c>
      <c r="K98" t="s">
        <v>955</v>
      </c>
      <c r="L98" t="s">
        <v>956</v>
      </c>
    </row>
    <row r="99" spans="1:12" x14ac:dyDescent="0.3">
      <c r="A99" t="s">
        <v>1049</v>
      </c>
      <c r="B99" t="s">
        <v>850</v>
      </c>
      <c r="C99" t="s">
        <v>1058</v>
      </c>
      <c r="D99" t="s">
        <v>1063</v>
      </c>
      <c r="E99" t="s">
        <v>621</v>
      </c>
      <c r="F99" t="s">
        <v>587</v>
      </c>
      <c r="G99" s="173">
        <v>-34.520000000000003</v>
      </c>
      <c r="K99" t="s">
        <v>955</v>
      </c>
      <c r="L99" t="s">
        <v>956</v>
      </c>
    </row>
    <row r="100" spans="1:12" x14ac:dyDescent="0.3">
      <c r="A100" t="s">
        <v>1049</v>
      </c>
      <c r="B100" t="s">
        <v>850</v>
      </c>
      <c r="C100" t="s">
        <v>1058</v>
      </c>
      <c r="D100" t="s">
        <v>1066</v>
      </c>
      <c r="E100" t="s">
        <v>621</v>
      </c>
      <c r="F100" t="s">
        <v>587</v>
      </c>
      <c r="G100" s="173">
        <v>-34537.1</v>
      </c>
      <c r="K100" t="s">
        <v>955</v>
      </c>
      <c r="L100" t="s">
        <v>956</v>
      </c>
    </row>
    <row r="101" spans="1:12" x14ac:dyDescent="0.3">
      <c r="A101" t="s">
        <v>1049</v>
      </c>
      <c r="B101" t="s">
        <v>850</v>
      </c>
      <c r="C101" t="s">
        <v>1058</v>
      </c>
      <c r="D101" t="s">
        <v>1063</v>
      </c>
      <c r="E101" t="s">
        <v>621</v>
      </c>
      <c r="F101" t="s">
        <v>587</v>
      </c>
      <c r="G101" s="173">
        <v>-706.33</v>
      </c>
      <c r="K101" t="s">
        <v>955</v>
      </c>
      <c r="L101" t="s">
        <v>956</v>
      </c>
    </row>
    <row r="102" spans="1:12" x14ac:dyDescent="0.3">
      <c r="A102" t="s">
        <v>1049</v>
      </c>
      <c r="B102" t="s">
        <v>850</v>
      </c>
      <c r="C102" t="s">
        <v>1058</v>
      </c>
      <c r="D102" t="s">
        <v>1060</v>
      </c>
      <c r="E102" t="s">
        <v>621</v>
      </c>
      <c r="F102" t="s">
        <v>587</v>
      </c>
      <c r="G102" s="173">
        <v>-505103.29</v>
      </c>
      <c r="K102" t="s">
        <v>955</v>
      </c>
      <c r="L102" t="s">
        <v>956</v>
      </c>
    </row>
    <row r="103" spans="1:12" x14ac:dyDescent="0.3">
      <c r="A103" t="s">
        <v>1049</v>
      </c>
      <c r="B103" t="s">
        <v>850</v>
      </c>
      <c r="C103" t="s">
        <v>1058</v>
      </c>
      <c r="D103" t="s">
        <v>1067</v>
      </c>
      <c r="E103" t="s">
        <v>621</v>
      </c>
      <c r="F103" t="s">
        <v>587</v>
      </c>
      <c r="G103" s="173">
        <v>-250</v>
      </c>
      <c r="K103" t="s">
        <v>955</v>
      </c>
      <c r="L103" t="s">
        <v>956</v>
      </c>
    </row>
    <row r="104" spans="1:12" x14ac:dyDescent="0.3">
      <c r="A104" t="s">
        <v>1049</v>
      </c>
      <c r="B104" t="s">
        <v>850</v>
      </c>
      <c r="C104" t="s">
        <v>1058</v>
      </c>
      <c r="D104" t="s">
        <v>1066</v>
      </c>
      <c r="E104" t="s">
        <v>621</v>
      </c>
      <c r="F104" t="s">
        <v>587</v>
      </c>
      <c r="G104" s="173">
        <v>-24672.41</v>
      </c>
      <c r="K104" t="s">
        <v>955</v>
      </c>
      <c r="L104" t="s">
        <v>956</v>
      </c>
    </row>
    <row r="105" spans="1:12" x14ac:dyDescent="0.3">
      <c r="A105" t="s">
        <v>1049</v>
      </c>
      <c r="B105" t="s">
        <v>850</v>
      </c>
      <c r="C105" t="s">
        <v>1058</v>
      </c>
      <c r="D105" t="s">
        <v>1059</v>
      </c>
      <c r="E105" t="s">
        <v>621</v>
      </c>
      <c r="F105" t="s">
        <v>587</v>
      </c>
      <c r="G105" s="173">
        <v>-4639.37</v>
      </c>
      <c r="K105" t="s">
        <v>955</v>
      </c>
      <c r="L105" t="s">
        <v>956</v>
      </c>
    </row>
    <row r="106" spans="1:12" x14ac:dyDescent="0.3">
      <c r="A106" t="s">
        <v>1049</v>
      </c>
      <c r="B106" t="s">
        <v>850</v>
      </c>
      <c r="C106" t="s">
        <v>1058</v>
      </c>
      <c r="D106" t="s">
        <v>1068</v>
      </c>
      <c r="E106" t="s">
        <v>621</v>
      </c>
      <c r="F106" t="s">
        <v>587</v>
      </c>
      <c r="G106" s="173">
        <v>-126.35</v>
      </c>
      <c r="K106" t="s">
        <v>955</v>
      </c>
      <c r="L106" t="s">
        <v>956</v>
      </c>
    </row>
    <row r="107" spans="1:12" x14ac:dyDescent="0.3">
      <c r="A107" t="s">
        <v>1049</v>
      </c>
      <c r="B107" t="s">
        <v>850</v>
      </c>
      <c r="C107" t="s">
        <v>1058</v>
      </c>
      <c r="D107" t="s">
        <v>1059</v>
      </c>
      <c r="E107" t="s">
        <v>621</v>
      </c>
      <c r="F107" t="s">
        <v>587</v>
      </c>
      <c r="G107" s="173">
        <v>-7178.39</v>
      </c>
      <c r="K107" t="s">
        <v>955</v>
      </c>
      <c r="L107" t="s">
        <v>956</v>
      </c>
    </row>
    <row r="108" spans="1:12" x14ac:dyDescent="0.3">
      <c r="A108" t="s">
        <v>1049</v>
      </c>
      <c r="B108" t="s">
        <v>850</v>
      </c>
      <c r="C108" t="s">
        <v>1058</v>
      </c>
      <c r="D108" t="s">
        <v>1063</v>
      </c>
      <c r="E108" t="s">
        <v>621</v>
      </c>
      <c r="F108" t="s">
        <v>587</v>
      </c>
      <c r="G108" s="173">
        <v>-481.9</v>
      </c>
      <c r="K108" t="s">
        <v>955</v>
      </c>
      <c r="L108" t="s">
        <v>956</v>
      </c>
    </row>
    <row r="109" spans="1:12" x14ac:dyDescent="0.3">
      <c r="A109" t="s">
        <v>1049</v>
      </c>
      <c r="B109" t="s">
        <v>850</v>
      </c>
      <c r="C109" t="s">
        <v>1058</v>
      </c>
      <c r="D109" t="s">
        <v>1065</v>
      </c>
      <c r="E109" t="s">
        <v>621</v>
      </c>
      <c r="F109" t="s">
        <v>587</v>
      </c>
      <c r="G109" s="173">
        <v>-27192.52</v>
      </c>
      <c r="K109" t="s">
        <v>955</v>
      </c>
      <c r="L109" t="s">
        <v>956</v>
      </c>
    </row>
    <row r="110" spans="1:12" x14ac:dyDescent="0.3">
      <c r="A110" t="s">
        <v>1049</v>
      </c>
      <c r="B110" t="s">
        <v>850</v>
      </c>
      <c r="C110" t="s">
        <v>1058</v>
      </c>
      <c r="D110" t="s">
        <v>1066</v>
      </c>
      <c r="E110" t="s">
        <v>621</v>
      </c>
      <c r="F110" t="s">
        <v>587</v>
      </c>
      <c r="G110" s="173">
        <v>-6941.46</v>
      </c>
      <c r="K110" t="s">
        <v>955</v>
      </c>
      <c r="L110" t="s">
        <v>956</v>
      </c>
    </row>
    <row r="111" spans="1:12" x14ac:dyDescent="0.3">
      <c r="A111" t="s">
        <v>1049</v>
      </c>
      <c r="B111" t="s">
        <v>850</v>
      </c>
      <c r="C111" t="s">
        <v>1058</v>
      </c>
      <c r="D111" t="s">
        <v>1060</v>
      </c>
      <c r="E111" t="s">
        <v>621</v>
      </c>
      <c r="F111" t="s">
        <v>587</v>
      </c>
      <c r="G111" s="173">
        <v>-75377.179999999993</v>
      </c>
      <c r="K111" t="s">
        <v>955</v>
      </c>
      <c r="L111" t="s">
        <v>956</v>
      </c>
    </row>
    <row r="112" spans="1:12" x14ac:dyDescent="0.3">
      <c r="A112" t="s">
        <v>1049</v>
      </c>
      <c r="B112" t="s">
        <v>850</v>
      </c>
      <c r="C112" t="s">
        <v>1058</v>
      </c>
      <c r="D112" t="s">
        <v>1059</v>
      </c>
      <c r="E112" t="s">
        <v>621</v>
      </c>
      <c r="F112" t="s">
        <v>587</v>
      </c>
      <c r="G112" s="173">
        <v>-16356.13</v>
      </c>
      <c r="K112" t="s">
        <v>955</v>
      </c>
      <c r="L112" t="s">
        <v>956</v>
      </c>
    </row>
    <row r="113" spans="1:12" x14ac:dyDescent="0.3">
      <c r="A113" t="s">
        <v>1049</v>
      </c>
      <c r="B113" t="s">
        <v>850</v>
      </c>
      <c r="C113" t="s">
        <v>1058</v>
      </c>
      <c r="D113" t="s">
        <v>1059</v>
      </c>
      <c r="E113" t="s">
        <v>621</v>
      </c>
      <c r="F113" t="s">
        <v>587</v>
      </c>
      <c r="G113" s="173">
        <v>-18878.939999999999</v>
      </c>
      <c r="K113" t="s">
        <v>955</v>
      </c>
      <c r="L113" t="s">
        <v>956</v>
      </c>
    </row>
    <row r="114" spans="1:12" x14ac:dyDescent="0.3">
      <c r="A114" t="s">
        <v>1049</v>
      </c>
      <c r="B114" t="s">
        <v>850</v>
      </c>
      <c r="C114" t="s">
        <v>1058</v>
      </c>
      <c r="D114" t="s">
        <v>1059</v>
      </c>
      <c r="E114" t="s">
        <v>621</v>
      </c>
      <c r="F114" t="s">
        <v>587</v>
      </c>
      <c r="G114" s="173">
        <v>-14014.9</v>
      </c>
      <c r="K114" t="s">
        <v>955</v>
      </c>
      <c r="L114" t="s">
        <v>956</v>
      </c>
    </row>
    <row r="115" spans="1:12" x14ac:dyDescent="0.3">
      <c r="A115" t="s">
        <v>1049</v>
      </c>
      <c r="B115" t="s">
        <v>850</v>
      </c>
      <c r="C115" t="s">
        <v>1058</v>
      </c>
      <c r="D115" t="s">
        <v>1066</v>
      </c>
      <c r="E115" t="s">
        <v>621</v>
      </c>
      <c r="F115" t="s">
        <v>587</v>
      </c>
      <c r="G115" s="173">
        <v>-34537.1</v>
      </c>
      <c r="K115" t="s">
        <v>955</v>
      </c>
      <c r="L115" t="s">
        <v>956</v>
      </c>
    </row>
    <row r="116" spans="1:12" x14ac:dyDescent="0.3">
      <c r="A116" t="s">
        <v>1049</v>
      </c>
      <c r="B116" t="s">
        <v>850</v>
      </c>
      <c r="C116" t="s">
        <v>1058</v>
      </c>
      <c r="D116" t="s">
        <v>1066</v>
      </c>
      <c r="E116" t="s">
        <v>621</v>
      </c>
      <c r="F116" t="s">
        <v>587</v>
      </c>
      <c r="G116" s="173">
        <v>-7411.93</v>
      </c>
      <c r="K116" t="s">
        <v>955</v>
      </c>
      <c r="L116" t="s">
        <v>956</v>
      </c>
    </row>
    <row r="117" spans="1:12" x14ac:dyDescent="0.3">
      <c r="A117" t="s">
        <v>1049</v>
      </c>
      <c r="B117" t="s">
        <v>850</v>
      </c>
      <c r="C117" t="s">
        <v>1058</v>
      </c>
      <c r="D117" t="s">
        <v>1061</v>
      </c>
      <c r="E117" t="s">
        <v>621</v>
      </c>
      <c r="F117" t="s">
        <v>587</v>
      </c>
      <c r="G117" s="48">
        <v>-2832.78</v>
      </c>
      <c r="K117" t="s">
        <v>955</v>
      </c>
      <c r="L117" t="s">
        <v>956</v>
      </c>
    </row>
    <row r="118" spans="1:12" x14ac:dyDescent="0.3">
      <c r="A118" t="s">
        <v>1049</v>
      </c>
      <c r="B118" t="s">
        <v>850</v>
      </c>
      <c r="C118" t="s">
        <v>1058</v>
      </c>
      <c r="D118" t="s">
        <v>1069</v>
      </c>
      <c r="E118" t="s">
        <v>621</v>
      </c>
      <c r="F118" t="s">
        <v>587</v>
      </c>
      <c r="G118" s="173">
        <v>-819.28</v>
      </c>
      <c r="K118" t="s">
        <v>955</v>
      </c>
      <c r="L118" t="s">
        <v>956</v>
      </c>
    </row>
    <row r="119" spans="1:12" x14ac:dyDescent="0.3">
      <c r="A119" t="s">
        <v>1049</v>
      </c>
      <c r="B119" t="s">
        <v>850</v>
      </c>
      <c r="C119" t="s">
        <v>1058</v>
      </c>
      <c r="D119" t="s">
        <v>1070</v>
      </c>
      <c r="E119" t="s">
        <v>621</v>
      </c>
      <c r="F119" t="s">
        <v>587</v>
      </c>
      <c r="G119" s="173">
        <v>-1758.37</v>
      </c>
      <c r="K119" t="s">
        <v>955</v>
      </c>
      <c r="L119" t="s">
        <v>956</v>
      </c>
    </row>
    <row r="120" spans="1:12" x14ac:dyDescent="0.3">
      <c r="A120" t="s">
        <v>1049</v>
      </c>
      <c r="B120" t="s">
        <v>850</v>
      </c>
      <c r="C120" t="s">
        <v>1058</v>
      </c>
      <c r="D120" t="s">
        <v>644</v>
      </c>
      <c r="E120" t="s">
        <v>621</v>
      </c>
      <c r="F120" t="s">
        <v>587</v>
      </c>
      <c r="G120" s="48">
        <v>-4827.83</v>
      </c>
      <c r="K120" t="s">
        <v>955</v>
      </c>
      <c r="L120" t="s">
        <v>956</v>
      </c>
    </row>
    <row r="121" spans="1:12" x14ac:dyDescent="0.3">
      <c r="A121" t="s">
        <v>1049</v>
      </c>
      <c r="B121" t="s">
        <v>850</v>
      </c>
      <c r="C121" t="s">
        <v>1058</v>
      </c>
      <c r="D121" t="s">
        <v>1062</v>
      </c>
      <c r="E121" t="s">
        <v>621</v>
      </c>
      <c r="F121" t="s">
        <v>587</v>
      </c>
      <c r="G121" s="173">
        <v>-1090.1500000000001</v>
      </c>
      <c r="K121" t="s">
        <v>955</v>
      </c>
      <c r="L121" t="s">
        <v>956</v>
      </c>
    </row>
    <row r="122" spans="1:12" x14ac:dyDescent="0.3">
      <c r="A122" t="s">
        <v>1049</v>
      </c>
      <c r="B122" t="s">
        <v>850</v>
      </c>
      <c r="C122" t="s">
        <v>1058</v>
      </c>
      <c r="D122" t="s">
        <v>1055</v>
      </c>
      <c r="E122" t="s">
        <v>621</v>
      </c>
      <c r="F122" t="s">
        <v>587</v>
      </c>
      <c r="G122" s="48">
        <v>-3927.92</v>
      </c>
      <c r="K122" t="s">
        <v>955</v>
      </c>
      <c r="L122" t="s">
        <v>956</v>
      </c>
    </row>
    <row r="123" spans="1:12" x14ac:dyDescent="0.3">
      <c r="A123" t="s">
        <v>1049</v>
      </c>
      <c r="B123" t="s">
        <v>850</v>
      </c>
      <c r="C123" t="s">
        <v>1058</v>
      </c>
      <c r="D123" t="s">
        <v>1066</v>
      </c>
      <c r="E123" t="s">
        <v>621</v>
      </c>
      <c r="F123" t="s">
        <v>587</v>
      </c>
      <c r="G123" s="173">
        <v>-7172.84</v>
      </c>
      <c r="K123" t="s">
        <v>955</v>
      </c>
      <c r="L123" t="s">
        <v>956</v>
      </c>
    </row>
    <row r="124" spans="1:12" x14ac:dyDescent="0.3">
      <c r="A124" t="s">
        <v>1049</v>
      </c>
      <c r="B124" t="s">
        <v>850</v>
      </c>
      <c r="C124" t="s">
        <v>1058</v>
      </c>
      <c r="D124" t="s">
        <v>720</v>
      </c>
      <c r="E124" t="s">
        <v>621</v>
      </c>
      <c r="F124" t="s">
        <v>587</v>
      </c>
      <c r="G124" s="173">
        <v>-0.02</v>
      </c>
      <c r="K124" t="s">
        <v>955</v>
      </c>
      <c r="L124" t="s">
        <v>956</v>
      </c>
    </row>
    <row r="125" spans="1:12" x14ac:dyDescent="0.3">
      <c r="A125" t="s">
        <v>1049</v>
      </c>
      <c r="B125" t="s">
        <v>850</v>
      </c>
      <c r="C125" t="s">
        <v>1058</v>
      </c>
      <c r="D125" t="s">
        <v>846</v>
      </c>
      <c r="E125" t="s">
        <v>621</v>
      </c>
      <c r="F125" t="s">
        <v>587</v>
      </c>
      <c r="G125" s="173">
        <v>-13971</v>
      </c>
      <c r="K125" t="s">
        <v>955</v>
      </c>
      <c r="L125" t="s">
        <v>956</v>
      </c>
    </row>
    <row r="126" spans="1:12" x14ac:dyDescent="0.3">
      <c r="A126" t="s">
        <v>1049</v>
      </c>
      <c r="B126" t="s">
        <v>850</v>
      </c>
      <c r="C126" t="s">
        <v>1058</v>
      </c>
      <c r="D126" t="s">
        <v>1066</v>
      </c>
      <c r="E126" t="s">
        <v>621</v>
      </c>
      <c r="F126" t="s">
        <v>587</v>
      </c>
      <c r="G126" s="173">
        <v>-33423.01</v>
      </c>
      <c r="K126" t="s">
        <v>955</v>
      </c>
      <c r="L126" t="s">
        <v>956</v>
      </c>
    </row>
    <row r="127" spans="1:12" x14ac:dyDescent="0.3">
      <c r="A127" t="s">
        <v>1049</v>
      </c>
      <c r="B127" t="s">
        <v>850</v>
      </c>
      <c r="C127" t="s">
        <v>1058</v>
      </c>
      <c r="D127" t="s">
        <v>1071</v>
      </c>
      <c r="E127" t="s">
        <v>621</v>
      </c>
      <c r="F127" t="s">
        <v>587</v>
      </c>
      <c r="G127" s="173">
        <v>-923.29</v>
      </c>
      <c r="K127" t="s">
        <v>955</v>
      </c>
      <c r="L127" t="s">
        <v>956</v>
      </c>
    </row>
    <row r="128" spans="1:12" x14ac:dyDescent="0.3">
      <c r="A128" t="s">
        <v>1049</v>
      </c>
      <c r="B128" t="s">
        <v>850</v>
      </c>
      <c r="C128" t="s">
        <v>1058</v>
      </c>
      <c r="D128" t="s">
        <v>1072</v>
      </c>
      <c r="E128" t="s">
        <v>621</v>
      </c>
      <c r="F128" t="s">
        <v>587</v>
      </c>
      <c r="G128" s="48">
        <v>-236.69</v>
      </c>
      <c r="K128" t="s">
        <v>955</v>
      </c>
      <c r="L128" t="s">
        <v>956</v>
      </c>
    </row>
    <row r="129" spans="1:12" x14ac:dyDescent="0.3">
      <c r="A129" t="s">
        <v>1049</v>
      </c>
      <c r="B129" t="s">
        <v>850</v>
      </c>
      <c r="C129" t="s">
        <v>1058</v>
      </c>
      <c r="D129" t="s">
        <v>1068</v>
      </c>
      <c r="E129" t="s">
        <v>621</v>
      </c>
      <c r="F129" t="s">
        <v>587</v>
      </c>
      <c r="G129" s="48">
        <v>-144.32</v>
      </c>
      <c r="K129" t="s">
        <v>955</v>
      </c>
      <c r="L129" t="s">
        <v>956</v>
      </c>
    </row>
    <row r="130" spans="1:12" x14ac:dyDescent="0.3">
      <c r="A130" t="s">
        <v>1049</v>
      </c>
      <c r="B130" t="s">
        <v>850</v>
      </c>
      <c r="C130" t="s">
        <v>1058</v>
      </c>
      <c r="D130" t="s">
        <v>1059</v>
      </c>
      <c r="E130" t="s">
        <v>621</v>
      </c>
      <c r="F130" t="s">
        <v>587</v>
      </c>
      <c r="G130" s="48">
        <v>-17877.05</v>
      </c>
      <c r="K130" t="s">
        <v>955</v>
      </c>
      <c r="L130" t="s">
        <v>956</v>
      </c>
    </row>
    <row r="131" spans="1:12" x14ac:dyDescent="0.3">
      <c r="A131" t="s">
        <v>1049</v>
      </c>
      <c r="B131" t="s">
        <v>850</v>
      </c>
      <c r="C131" t="s">
        <v>1058</v>
      </c>
      <c r="D131" t="s">
        <v>1066</v>
      </c>
      <c r="E131" t="s">
        <v>621</v>
      </c>
      <c r="F131" t="s">
        <v>587</v>
      </c>
      <c r="G131" s="48">
        <v>-56776.52</v>
      </c>
      <c r="K131" t="s">
        <v>955</v>
      </c>
      <c r="L131" t="s">
        <v>956</v>
      </c>
    </row>
    <row r="132" spans="1:12" x14ac:dyDescent="0.3">
      <c r="A132" t="s">
        <v>1049</v>
      </c>
      <c r="B132" t="s">
        <v>850</v>
      </c>
      <c r="C132" t="s">
        <v>1058</v>
      </c>
      <c r="D132" t="s">
        <v>1066</v>
      </c>
      <c r="E132" t="s">
        <v>621</v>
      </c>
      <c r="F132" t="s">
        <v>587</v>
      </c>
      <c r="G132" s="48">
        <v>-23080.65</v>
      </c>
      <c r="K132" t="s">
        <v>955</v>
      </c>
      <c r="L132" t="s">
        <v>956</v>
      </c>
    </row>
    <row r="133" spans="1:12" x14ac:dyDescent="0.3">
      <c r="A133" t="s">
        <v>1049</v>
      </c>
      <c r="B133" t="s">
        <v>850</v>
      </c>
      <c r="C133" t="s">
        <v>1058</v>
      </c>
      <c r="D133" t="s">
        <v>1059</v>
      </c>
      <c r="E133" t="s">
        <v>621</v>
      </c>
      <c r="F133" t="s">
        <v>587</v>
      </c>
      <c r="G133" s="48">
        <v>-15198.76</v>
      </c>
      <c r="K133" t="s">
        <v>955</v>
      </c>
      <c r="L133" t="s">
        <v>956</v>
      </c>
    </row>
    <row r="134" spans="1:12" x14ac:dyDescent="0.3">
      <c r="A134" t="s">
        <v>1049</v>
      </c>
      <c r="B134" t="s">
        <v>850</v>
      </c>
      <c r="C134" t="s">
        <v>1058</v>
      </c>
      <c r="D134" t="s">
        <v>1071</v>
      </c>
      <c r="E134" t="s">
        <v>621</v>
      </c>
      <c r="F134" t="s">
        <v>587</v>
      </c>
      <c r="G134" s="48">
        <v>-4589.2</v>
      </c>
      <c r="K134" t="s">
        <v>955</v>
      </c>
      <c r="L134" t="s">
        <v>956</v>
      </c>
    </row>
    <row r="135" spans="1:12" x14ac:dyDescent="0.3">
      <c r="A135" t="s">
        <v>1049</v>
      </c>
      <c r="B135" t="s">
        <v>850</v>
      </c>
      <c r="C135" t="s">
        <v>1058</v>
      </c>
      <c r="D135" t="s">
        <v>724</v>
      </c>
      <c r="E135" t="s">
        <v>621</v>
      </c>
      <c r="F135" t="s">
        <v>587</v>
      </c>
      <c r="G135" s="48">
        <v>-5147.79</v>
      </c>
      <c r="K135" t="s">
        <v>955</v>
      </c>
      <c r="L135" t="s">
        <v>956</v>
      </c>
    </row>
    <row r="136" spans="1:12" x14ac:dyDescent="0.3">
      <c r="A136" t="s">
        <v>1049</v>
      </c>
      <c r="B136" t="s">
        <v>850</v>
      </c>
      <c r="C136" t="s">
        <v>1058</v>
      </c>
      <c r="D136" t="s">
        <v>705</v>
      </c>
      <c r="E136" t="s">
        <v>621</v>
      </c>
      <c r="F136" t="s">
        <v>587</v>
      </c>
      <c r="G136" s="48">
        <v>-3046.52</v>
      </c>
      <c r="K136" t="s">
        <v>955</v>
      </c>
      <c r="L136" t="s">
        <v>956</v>
      </c>
    </row>
    <row r="137" spans="1:12" x14ac:dyDescent="0.3">
      <c r="A137" t="s">
        <v>1049</v>
      </c>
      <c r="B137" t="s">
        <v>850</v>
      </c>
      <c r="C137" t="s">
        <v>1058</v>
      </c>
      <c r="D137" t="s">
        <v>1060</v>
      </c>
      <c r="E137" t="s">
        <v>621</v>
      </c>
      <c r="F137" t="s">
        <v>587</v>
      </c>
      <c r="G137" s="48">
        <v>-148132.75</v>
      </c>
      <c r="K137" t="s">
        <v>955</v>
      </c>
      <c r="L137" t="s">
        <v>956</v>
      </c>
    </row>
    <row r="138" spans="1:12" x14ac:dyDescent="0.3">
      <c r="A138" t="s">
        <v>1049</v>
      </c>
      <c r="B138" t="s">
        <v>850</v>
      </c>
      <c r="C138" t="s">
        <v>1058</v>
      </c>
      <c r="D138" t="s">
        <v>724</v>
      </c>
      <c r="E138" t="s">
        <v>621</v>
      </c>
      <c r="F138" t="s">
        <v>587</v>
      </c>
      <c r="G138" s="48">
        <v>-3052.18</v>
      </c>
      <c r="K138" t="s">
        <v>955</v>
      </c>
      <c r="L138" t="s">
        <v>956</v>
      </c>
    </row>
    <row r="139" spans="1:12" x14ac:dyDescent="0.3">
      <c r="A139" t="s">
        <v>1049</v>
      </c>
      <c r="B139" t="s">
        <v>850</v>
      </c>
      <c r="C139" t="s">
        <v>1058</v>
      </c>
      <c r="D139" t="s">
        <v>1066</v>
      </c>
      <c r="E139" t="s">
        <v>621</v>
      </c>
      <c r="F139" t="s">
        <v>587</v>
      </c>
      <c r="G139" s="48">
        <v>-33423</v>
      </c>
      <c r="K139" t="s">
        <v>955</v>
      </c>
      <c r="L139" t="s">
        <v>956</v>
      </c>
    </row>
    <row r="140" spans="1:12" x14ac:dyDescent="0.3">
      <c r="A140" t="s">
        <v>1049</v>
      </c>
      <c r="B140" t="s">
        <v>850</v>
      </c>
      <c r="C140" t="s">
        <v>1058</v>
      </c>
      <c r="D140" t="s">
        <v>1064</v>
      </c>
      <c r="E140" t="s">
        <v>621</v>
      </c>
      <c r="F140" t="s">
        <v>587</v>
      </c>
      <c r="G140" s="48">
        <v>-232031.85</v>
      </c>
      <c r="K140" t="s">
        <v>955</v>
      </c>
      <c r="L140" t="s">
        <v>956</v>
      </c>
    </row>
    <row r="141" spans="1:12" x14ac:dyDescent="0.3">
      <c r="A141" t="s">
        <v>1049</v>
      </c>
      <c r="B141" t="s">
        <v>850</v>
      </c>
      <c r="C141" t="s">
        <v>1058</v>
      </c>
      <c r="D141" t="s">
        <v>1063</v>
      </c>
      <c r="E141" t="s">
        <v>621</v>
      </c>
      <c r="F141" t="s">
        <v>587</v>
      </c>
      <c r="G141" s="48">
        <v>-515.52</v>
      </c>
      <c r="K141" t="s">
        <v>955</v>
      </c>
      <c r="L141" t="s">
        <v>956</v>
      </c>
    </row>
    <row r="142" spans="1:12" x14ac:dyDescent="0.3">
      <c r="A142" t="s">
        <v>1049</v>
      </c>
      <c r="B142" t="s">
        <v>850</v>
      </c>
      <c r="C142" t="s">
        <v>1058</v>
      </c>
      <c r="D142" t="s">
        <v>1071</v>
      </c>
      <c r="E142" t="s">
        <v>621</v>
      </c>
      <c r="F142" t="s">
        <v>587</v>
      </c>
      <c r="G142" s="48">
        <v>-7.45</v>
      </c>
      <c r="K142" t="s">
        <v>955</v>
      </c>
      <c r="L142" t="s">
        <v>956</v>
      </c>
    </row>
    <row r="143" spans="1:12" x14ac:dyDescent="0.3">
      <c r="A143" t="s">
        <v>1049</v>
      </c>
      <c r="B143" t="s">
        <v>850</v>
      </c>
      <c r="C143" t="s">
        <v>1058</v>
      </c>
      <c r="D143" t="s">
        <v>1071</v>
      </c>
      <c r="E143" t="s">
        <v>621</v>
      </c>
      <c r="F143" t="s">
        <v>587</v>
      </c>
      <c r="G143" s="48">
        <v>-6816.8</v>
      </c>
      <c r="K143" t="s">
        <v>955</v>
      </c>
      <c r="L143" t="s">
        <v>956</v>
      </c>
    </row>
    <row r="144" spans="1:12" x14ac:dyDescent="0.3">
      <c r="A144" t="s">
        <v>1049</v>
      </c>
      <c r="B144" t="s">
        <v>850</v>
      </c>
      <c r="C144" t="s">
        <v>1058</v>
      </c>
      <c r="D144" t="s">
        <v>1063</v>
      </c>
      <c r="E144" t="s">
        <v>621</v>
      </c>
      <c r="F144" t="s">
        <v>587</v>
      </c>
      <c r="G144" s="48">
        <v>-726.59</v>
      </c>
      <c r="K144" t="s">
        <v>955</v>
      </c>
      <c r="L144" t="s">
        <v>956</v>
      </c>
    </row>
    <row r="145" spans="1:15" x14ac:dyDescent="0.3">
      <c r="A145" t="s">
        <v>1049</v>
      </c>
      <c r="B145" t="s">
        <v>850</v>
      </c>
      <c r="C145" t="s">
        <v>1058</v>
      </c>
      <c r="D145" t="s">
        <v>1062</v>
      </c>
      <c r="E145" t="s">
        <v>621</v>
      </c>
      <c r="F145" t="s">
        <v>587</v>
      </c>
      <c r="G145" s="48">
        <v>-136.29</v>
      </c>
      <c r="K145" t="s">
        <v>955</v>
      </c>
      <c r="L145" t="s">
        <v>956</v>
      </c>
    </row>
    <row r="146" spans="1:15" x14ac:dyDescent="0.3">
      <c r="A146" t="s">
        <v>1049</v>
      </c>
      <c r="B146" t="s">
        <v>850</v>
      </c>
      <c r="C146" t="s">
        <v>1058</v>
      </c>
      <c r="D146" t="s">
        <v>1073</v>
      </c>
      <c r="E146" t="s">
        <v>621</v>
      </c>
      <c r="F146" t="s">
        <v>587</v>
      </c>
      <c r="G146" s="48">
        <v>-195918.32</v>
      </c>
      <c r="K146" t="s">
        <v>955</v>
      </c>
      <c r="L146" t="s">
        <v>956</v>
      </c>
    </row>
    <row r="147" spans="1:15" x14ac:dyDescent="0.3">
      <c r="A147" t="s">
        <v>1049</v>
      </c>
      <c r="B147" t="s">
        <v>850</v>
      </c>
      <c r="C147" t="s">
        <v>1058</v>
      </c>
      <c r="D147" t="s">
        <v>1074</v>
      </c>
      <c r="E147" t="s">
        <v>621</v>
      </c>
      <c r="F147" t="s">
        <v>587</v>
      </c>
      <c r="G147" s="48">
        <v>-7202.37</v>
      </c>
      <c r="K147" t="s">
        <v>955</v>
      </c>
      <c r="L147" t="s">
        <v>956</v>
      </c>
    </row>
    <row r="148" spans="1:15" x14ac:dyDescent="0.3">
      <c r="A148" t="s">
        <v>1049</v>
      </c>
      <c r="B148" t="s">
        <v>850</v>
      </c>
      <c r="C148" t="s">
        <v>1058</v>
      </c>
      <c r="D148" t="s">
        <v>1062</v>
      </c>
      <c r="E148" t="s">
        <v>621</v>
      </c>
      <c r="F148" t="s">
        <v>587</v>
      </c>
      <c r="G148" s="48">
        <v>-136.29</v>
      </c>
      <c r="K148" t="s">
        <v>955</v>
      </c>
      <c r="L148" t="s">
        <v>956</v>
      </c>
    </row>
    <row r="149" spans="1:15" x14ac:dyDescent="0.3">
      <c r="A149" t="s">
        <v>1075</v>
      </c>
      <c r="B149" t="s">
        <v>1076</v>
      </c>
      <c r="C149" t="s">
        <v>1077</v>
      </c>
      <c r="D149" t="s">
        <v>1078</v>
      </c>
      <c r="E149" t="s">
        <v>586</v>
      </c>
      <c r="F149" t="s">
        <v>587</v>
      </c>
      <c r="G149" s="48">
        <v>-6816.8</v>
      </c>
      <c r="K149" t="s">
        <v>1079</v>
      </c>
      <c r="L149" t="s">
        <v>1080</v>
      </c>
      <c r="O149">
        <v>1505</v>
      </c>
    </row>
    <row r="150" spans="1:15" x14ac:dyDescent="0.3">
      <c r="A150" t="s">
        <v>1075</v>
      </c>
      <c r="B150" t="s">
        <v>1076</v>
      </c>
      <c r="C150" t="s">
        <v>1081</v>
      </c>
      <c r="D150" t="s">
        <v>1082</v>
      </c>
      <c r="E150" t="s">
        <v>586</v>
      </c>
      <c r="F150" t="s">
        <v>587</v>
      </c>
      <c r="G150" s="48">
        <v>-7.45</v>
      </c>
      <c r="K150" t="s">
        <v>1079</v>
      </c>
      <c r="L150" t="s">
        <v>1080</v>
      </c>
      <c r="O150">
        <v>1505</v>
      </c>
    </row>
    <row r="151" spans="1:15" x14ac:dyDescent="0.3">
      <c r="A151" t="s">
        <v>1075</v>
      </c>
      <c r="B151" t="s">
        <v>1076</v>
      </c>
      <c r="C151" t="s">
        <v>1083</v>
      </c>
      <c r="D151" t="s">
        <v>1084</v>
      </c>
      <c r="E151" t="s">
        <v>586</v>
      </c>
      <c r="F151" t="s">
        <v>587</v>
      </c>
      <c r="G151" s="48">
        <v>-4589.2</v>
      </c>
      <c r="K151" t="s">
        <v>1079</v>
      </c>
      <c r="L151" t="s">
        <v>1080</v>
      </c>
      <c r="O151">
        <v>1505</v>
      </c>
    </row>
    <row r="152" spans="1:15" x14ac:dyDescent="0.3">
      <c r="A152" t="s">
        <v>1085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19D2E-E3E5-466D-AF99-8D0D29130750}">
  <dimension ref="A1:Q38"/>
  <sheetViews>
    <sheetView topLeftCell="A14" workbookViewId="0">
      <selection activeCell="G36" sqref="G36:G37"/>
    </sheetView>
  </sheetViews>
  <sheetFormatPr defaultRowHeight="14.4" x14ac:dyDescent="0.3"/>
  <cols>
    <col min="2" max="2" width="14.44140625" customWidth="1"/>
    <col min="3" max="3" width="24.6640625" customWidth="1"/>
    <col min="6" max="6" width="14.109375" bestFit="1" customWidth="1"/>
    <col min="7" max="7" width="12.44140625" style="48" bestFit="1" customWidth="1"/>
  </cols>
  <sheetData>
    <row r="1" spans="1:17" x14ac:dyDescent="0.3">
      <c r="A1" t="s">
        <v>542</v>
      </c>
      <c r="B1">
        <v>2023</v>
      </c>
    </row>
    <row r="3" spans="1:17" x14ac:dyDescent="0.3">
      <c r="A3" t="s">
        <v>543</v>
      </c>
      <c r="C3" t="s">
        <v>544</v>
      </c>
    </row>
    <row r="5" spans="1:17" x14ac:dyDescent="0.3">
      <c r="A5" t="s">
        <v>545</v>
      </c>
      <c r="B5" t="s">
        <v>673</v>
      </c>
      <c r="C5" t="s">
        <v>982</v>
      </c>
    </row>
    <row r="6" spans="1:17" x14ac:dyDescent="0.3">
      <c r="A6" t="s">
        <v>547</v>
      </c>
      <c r="B6" t="s">
        <v>548</v>
      </c>
    </row>
    <row r="7" spans="1:17" x14ac:dyDescent="0.3">
      <c r="A7" t="s">
        <v>549</v>
      </c>
      <c r="B7" t="s">
        <v>550</v>
      </c>
    </row>
    <row r="8" spans="1:17" x14ac:dyDescent="0.3">
      <c r="A8" t="s">
        <v>551</v>
      </c>
      <c r="B8" t="s">
        <v>552</v>
      </c>
    </row>
    <row r="9" spans="1:17" x14ac:dyDescent="0.3">
      <c r="A9" t="s">
        <v>553</v>
      </c>
      <c r="B9" t="s">
        <v>554</v>
      </c>
    </row>
    <row r="10" spans="1:17" x14ac:dyDescent="0.3">
      <c r="A10" t="s">
        <v>555</v>
      </c>
      <c r="B10" t="s">
        <v>556</v>
      </c>
    </row>
    <row r="11" spans="1:17" x14ac:dyDescent="0.3">
      <c r="A11" t="s">
        <v>557</v>
      </c>
      <c r="B11" t="s">
        <v>983</v>
      </c>
    </row>
    <row r="13" spans="1:17" x14ac:dyDescent="0.3">
      <c r="A13" t="s">
        <v>859</v>
      </c>
      <c r="D13" t="s">
        <v>860</v>
      </c>
      <c r="E13" t="s">
        <v>1045</v>
      </c>
    </row>
    <row r="15" spans="1:17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s="48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</row>
    <row r="16" spans="1:17" x14ac:dyDescent="0.3">
      <c r="A16" s="76">
        <v>44927</v>
      </c>
      <c r="B16" t="s">
        <v>985</v>
      </c>
      <c r="C16" t="s">
        <v>986</v>
      </c>
      <c r="D16" t="s">
        <v>987</v>
      </c>
      <c r="E16" t="s">
        <v>586</v>
      </c>
      <c r="F16" t="s">
        <v>587</v>
      </c>
      <c r="G16" s="48">
        <v>13124.87</v>
      </c>
      <c r="O16">
        <v>1432</v>
      </c>
    </row>
    <row r="17" spans="1:15" x14ac:dyDescent="0.3">
      <c r="A17" s="76">
        <v>44927</v>
      </c>
      <c r="B17" t="s">
        <v>988</v>
      </c>
      <c r="C17" t="s">
        <v>989</v>
      </c>
      <c r="D17" t="s">
        <v>580</v>
      </c>
      <c r="E17" t="s">
        <v>581</v>
      </c>
      <c r="F17" t="s">
        <v>989</v>
      </c>
      <c r="G17" s="48">
        <v>90.39</v>
      </c>
      <c r="M17" t="s">
        <v>582</v>
      </c>
      <c r="O17">
        <v>1554</v>
      </c>
    </row>
    <row r="18" spans="1:15" x14ac:dyDescent="0.3">
      <c r="A18" s="76">
        <v>44958</v>
      </c>
      <c r="B18" t="s">
        <v>990</v>
      </c>
      <c r="C18" t="s">
        <v>991</v>
      </c>
      <c r="D18" t="s">
        <v>992</v>
      </c>
      <c r="E18" t="s">
        <v>581</v>
      </c>
      <c r="F18" t="s">
        <v>991</v>
      </c>
      <c r="G18" s="48">
        <v>12427.25</v>
      </c>
      <c r="M18" t="s">
        <v>582</v>
      </c>
      <c r="O18">
        <v>1580</v>
      </c>
    </row>
    <row r="19" spans="1:15" x14ac:dyDescent="0.3">
      <c r="A19" s="76">
        <v>44958</v>
      </c>
      <c r="B19" t="s">
        <v>990</v>
      </c>
      <c r="C19" t="s">
        <v>993</v>
      </c>
      <c r="D19" t="s">
        <v>849</v>
      </c>
      <c r="E19" t="s">
        <v>581</v>
      </c>
      <c r="F19" t="s">
        <v>993</v>
      </c>
      <c r="G19" s="48">
        <v>1469.91</v>
      </c>
      <c r="M19" t="s">
        <v>582</v>
      </c>
      <c r="O19">
        <v>1580</v>
      </c>
    </row>
    <row r="20" spans="1:15" x14ac:dyDescent="0.3">
      <c r="A20" s="76">
        <v>44958</v>
      </c>
      <c r="B20" t="s">
        <v>994</v>
      </c>
      <c r="C20" t="s">
        <v>995</v>
      </c>
      <c r="D20" t="s">
        <v>996</v>
      </c>
      <c r="E20" t="s">
        <v>581</v>
      </c>
      <c r="F20" t="s">
        <v>995</v>
      </c>
      <c r="G20" s="48">
        <v>241.33</v>
      </c>
      <c r="M20" t="s">
        <v>582</v>
      </c>
      <c r="O20">
        <v>1584</v>
      </c>
    </row>
    <row r="21" spans="1:15" x14ac:dyDescent="0.3">
      <c r="A21" s="76">
        <v>45078</v>
      </c>
      <c r="B21" t="s">
        <v>997</v>
      </c>
      <c r="C21" t="s">
        <v>998</v>
      </c>
      <c r="D21" t="s">
        <v>614</v>
      </c>
      <c r="E21" t="s">
        <v>586</v>
      </c>
      <c r="F21" t="s">
        <v>587</v>
      </c>
      <c r="G21" s="48">
        <v>1026885.18</v>
      </c>
      <c r="O21">
        <v>1545</v>
      </c>
    </row>
    <row r="22" spans="1:15" x14ac:dyDescent="0.3">
      <c r="A22" s="76">
        <v>45078</v>
      </c>
      <c r="B22" t="s">
        <v>925</v>
      </c>
      <c r="C22" t="s">
        <v>999</v>
      </c>
      <c r="D22" t="s">
        <v>614</v>
      </c>
      <c r="E22" t="s">
        <v>586</v>
      </c>
      <c r="F22" t="s">
        <v>587</v>
      </c>
      <c r="G22" s="48">
        <v>584052.81999999995</v>
      </c>
      <c r="O22">
        <v>1545</v>
      </c>
    </row>
    <row r="23" spans="1:15" x14ac:dyDescent="0.3">
      <c r="A23" s="76">
        <v>45078</v>
      </c>
      <c r="B23" t="s">
        <v>1000</v>
      </c>
      <c r="C23" t="s">
        <v>1001</v>
      </c>
      <c r="D23" t="s">
        <v>614</v>
      </c>
      <c r="E23" t="s">
        <v>586</v>
      </c>
      <c r="F23" t="s">
        <v>587</v>
      </c>
      <c r="G23" s="48">
        <v>728785.83</v>
      </c>
      <c r="O23">
        <v>1545</v>
      </c>
    </row>
    <row r="24" spans="1:15" x14ac:dyDescent="0.3">
      <c r="A24" s="76">
        <v>45078</v>
      </c>
      <c r="B24" t="s">
        <v>1002</v>
      </c>
      <c r="C24" t="s">
        <v>1003</v>
      </c>
      <c r="D24" t="s">
        <v>614</v>
      </c>
      <c r="E24" t="s">
        <v>586</v>
      </c>
      <c r="F24" t="s">
        <v>587</v>
      </c>
      <c r="G24" s="48">
        <v>982650.53</v>
      </c>
      <c r="O24">
        <v>1545</v>
      </c>
    </row>
    <row r="25" spans="1:15" x14ac:dyDescent="0.3">
      <c r="A25" s="76">
        <v>45078</v>
      </c>
      <c r="B25" t="s">
        <v>935</v>
      </c>
      <c r="C25" t="s">
        <v>1004</v>
      </c>
      <c r="D25" t="s">
        <v>614</v>
      </c>
      <c r="E25" t="s">
        <v>586</v>
      </c>
      <c r="F25" t="s">
        <v>587</v>
      </c>
      <c r="G25" s="48">
        <v>1034888.85</v>
      </c>
      <c r="O25">
        <v>1545</v>
      </c>
    </row>
    <row r="26" spans="1:15" x14ac:dyDescent="0.3">
      <c r="A26" s="76">
        <v>45078</v>
      </c>
      <c r="B26" t="s">
        <v>935</v>
      </c>
      <c r="C26" t="s">
        <v>936</v>
      </c>
      <c r="D26" t="s">
        <v>937</v>
      </c>
      <c r="E26" t="s">
        <v>938</v>
      </c>
      <c r="F26" t="s">
        <v>587</v>
      </c>
      <c r="G26" s="48">
        <v>2790287.71</v>
      </c>
      <c r="K26" t="s">
        <v>622</v>
      </c>
      <c r="L26" t="s">
        <v>623</v>
      </c>
    </row>
    <row r="27" spans="1:15" x14ac:dyDescent="0.3">
      <c r="A27" s="76">
        <v>45078</v>
      </c>
      <c r="B27" t="s">
        <v>1005</v>
      </c>
      <c r="C27" t="s">
        <v>1006</v>
      </c>
      <c r="D27" t="s">
        <v>1007</v>
      </c>
      <c r="E27" t="s">
        <v>586</v>
      </c>
      <c r="F27" t="s">
        <v>587</v>
      </c>
      <c r="G27" s="48">
        <v>-13124.87</v>
      </c>
      <c r="O27">
        <v>1538</v>
      </c>
    </row>
    <row r="28" spans="1:15" x14ac:dyDescent="0.3">
      <c r="A28" t="s">
        <v>946</v>
      </c>
      <c r="B28" t="s">
        <v>935</v>
      </c>
      <c r="C28" t="s">
        <v>1029</v>
      </c>
      <c r="D28" t="s">
        <v>1030</v>
      </c>
      <c r="E28" t="s">
        <v>621</v>
      </c>
      <c r="F28" t="s">
        <v>587</v>
      </c>
      <c r="G28" s="48">
        <v>920.11</v>
      </c>
      <c r="K28" t="s">
        <v>955</v>
      </c>
      <c r="L28" t="s">
        <v>956</v>
      </c>
    </row>
    <row r="29" spans="1:15" x14ac:dyDescent="0.3">
      <c r="A29" t="s">
        <v>946</v>
      </c>
      <c r="B29" t="s">
        <v>935</v>
      </c>
      <c r="C29" t="s">
        <v>1029</v>
      </c>
      <c r="D29" t="s">
        <v>1031</v>
      </c>
      <c r="E29" t="s">
        <v>621</v>
      </c>
      <c r="F29" t="s">
        <v>587</v>
      </c>
      <c r="G29" s="48">
        <v>5226.82</v>
      </c>
      <c r="K29" t="s">
        <v>955</v>
      </c>
      <c r="L29" t="s">
        <v>956</v>
      </c>
    </row>
    <row r="30" spans="1:15" x14ac:dyDescent="0.3">
      <c r="A30" t="s">
        <v>946</v>
      </c>
      <c r="B30" t="s">
        <v>935</v>
      </c>
      <c r="C30" t="s">
        <v>1029</v>
      </c>
      <c r="D30" t="s">
        <v>1031</v>
      </c>
      <c r="E30" t="s">
        <v>621</v>
      </c>
      <c r="F30" t="s">
        <v>587</v>
      </c>
      <c r="G30" s="48">
        <v>2275.5</v>
      </c>
      <c r="K30" t="s">
        <v>955</v>
      </c>
      <c r="L30" t="s">
        <v>956</v>
      </c>
    </row>
    <row r="31" spans="1:15" x14ac:dyDescent="0.3">
      <c r="A31" t="s">
        <v>946</v>
      </c>
      <c r="B31" t="s">
        <v>935</v>
      </c>
      <c r="C31" t="s">
        <v>1029</v>
      </c>
      <c r="D31" t="s">
        <v>1030</v>
      </c>
      <c r="E31" t="s">
        <v>621</v>
      </c>
      <c r="F31" t="s">
        <v>587</v>
      </c>
      <c r="G31" s="48">
        <v>331.13</v>
      </c>
      <c r="K31" t="s">
        <v>955</v>
      </c>
      <c r="L31" t="s">
        <v>956</v>
      </c>
    </row>
    <row r="32" spans="1:15" x14ac:dyDescent="0.3">
      <c r="A32" t="s">
        <v>946</v>
      </c>
      <c r="B32" t="s">
        <v>935</v>
      </c>
      <c r="C32" t="s">
        <v>1043</v>
      </c>
      <c r="D32" t="s">
        <v>1044</v>
      </c>
      <c r="E32" t="s">
        <v>621</v>
      </c>
      <c r="F32" t="s">
        <v>587</v>
      </c>
      <c r="G32" s="48">
        <v>-25168.7</v>
      </c>
      <c r="K32" t="s">
        <v>955</v>
      </c>
      <c r="L32" t="s">
        <v>956</v>
      </c>
    </row>
    <row r="33" spans="1:12" x14ac:dyDescent="0.3">
      <c r="A33" t="s">
        <v>946</v>
      </c>
      <c r="B33" t="s">
        <v>935</v>
      </c>
      <c r="C33" t="s">
        <v>1043</v>
      </c>
      <c r="D33" t="s">
        <v>1044</v>
      </c>
      <c r="E33" t="s">
        <v>621</v>
      </c>
      <c r="F33" t="s">
        <v>587</v>
      </c>
      <c r="G33" s="48">
        <v>-24290.94</v>
      </c>
      <c r="K33" t="s">
        <v>955</v>
      </c>
      <c r="L33" t="s">
        <v>956</v>
      </c>
    </row>
    <row r="34" spans="1:12" x14ac:dyDescent="0.3">
      <c r="A34" t="s">
        <v>946</v>
      </c>
      <c r="B34" t="s">
        <v>1032</v>
      </c>
      <c r="C34" t="s">
        <v>1033</v>
      </c>
      <c r="D34" t="s">
        <v>1034</v>
      </c>
      <c r="E34" t="s">
        <v>621</v>
      </c>
      <c r="F34" t="s">
        <v>587</v>
      </c>
      <c r="G34" s="48">
        <v>23682</v>
      </c>
      <c r="K34" t="s">
        <v>955</v>
      </c>
      <c r="L34" t="s">
        <v>956</v>
      </c>
    </row>
    <row r="35" spans="1:12" x14ac:dyDescent="0.3">
      <c r="A35" t="s">
        <v>946</v>
      </c>
      <c r="B35" t="s">
        <v>1032</v>
      </c>
      <c r="C35" t="s">
        <v>1033</v>
      </c>
      <c r="D35" t="s">
        <v>1035</v>
      </c>
      <c r="E35" t="s">
        <v>621</v>
      </c>
      <c r="F35" t="s">
        <v>587</v>
      </c>
      <c r="G35" s="48">
        <v>64.12</v>
      </c>
      <c r="K35" t="s">
        <v>955</v>
      </c>
      <c r="L35" t="s">
        <v>956</v>
      </c>
    </row>
    <row r="36" spans="1:12" x14ac:dyDescent="0.3">
      <c r="A36" t="s">
        <v>946</v>
      </c>
      <c r="B36" t="s">
        <v>1032</v>
      </c>
      <c r="C36" t="s">
        <v>1046</v>
      </c>
      <c r="D36" t="s">
        <v>1047</v>
      </c>
      <c r="E36" t="s">
        <v>621</v>
      </c>
      <c r="F36" t="s">
        <v>587</v>
      </c>
      <c r="G36" s="48">
        <v>3329213.45</v>
      </c>
      <c r="K36" t="s">
        <v>955</v>
      </c>
      <c r="L36" t="s">
        <v>956</v>
      </c>
    </row>
    <row r="37" spans="1:12" x14ac:dyDescent="0.3">
      <c r="A37" t="s">
        <v>946</v>
      </c>
      <c r="B37" t="s">
        <v>1032</v>
      </c>
      <c r="C37" t="s">
        <v>1046</v>
      </c>
      <c r="D37" t="s">
        <v>1047</v>
      </c>
      <c r="E37" t="s">
        <v>621</v>
      </c>
      <c r="F37" t="s">
        <v>587</v>
      </c>
      <c r="G37" s="48">
        <v>-2451393</v>
      </c>
      <c r="K37" t="s">
        <v>955</v>
      </c>
      <c r="L37" t="s">
        <v>956</v>
      </c>
    </row>
    <row r="38" spans="1:12" x14ac:dyDescent="0.3">
      <c r="A38" t="s">
        <v>1048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12911-D4C3-43B2-8C7A-1BAC7F8426B4}">
  <dimension ref="A1:Q36"/>
  <sheetViews>
    <sheetView topLeftCell="A13" workbookViewId="0">
      <selection activeCell="G16" sqref="G16"/>
    </sheetView>
  </sheetViews>
  <sheetFormatPr defaultRowHeight="14.4" x14ac:dyDescent="0.3"/>
  <cols>
    <col min="2" max="2" width="13.77734375" customWidth="1"/>
    <col min="3" max="3" width="24.88671875" customWidth="1"/>
    <col min="4" max="4" width="32.77734375" bestFit="1" customWidth="1"/>
    <col min="6" max="6" width="14.109375" bestFit="1" customWidth="1"/>
    <col min="7" max="7" width="11.77734375" style="48" bestFit="1" customWidth="1"/>
  </cols>
  <sheetData>
    <row r="1" spans="1:17" x14ac:dyDescent="0.3">
      <c r="A1" t="s">
        <v>542</v>
      </c>
      <c r="B1">
        <v>2023</v>
      </c>
    </row>
    <row r="3" spans="1:17" x14ac:dyDescent="0.3">
      <c r="A3" t="s">
        <v>543</v>
      </c>
      <c r="C3" t="s">
        <v>544</v>
      </c>
    </row>
    <row r="5" spans="1:17" x14ac:dyDescent="0.3">
      <c r="A5" t="s">
        <v>545</v>
      </c>
      <c r="B5" t="s">
        <v>673</v>
      </c>
      <c r="C5" t="s">
        <v>982</v>
      </c>
    </row>
    <row r="6" spans="1:17" x14ac:dyDescent="0.3">
      <c r="A6" t="s">
        <v>547</v>
      </c>
      <c r="B6" t="s">
        <v>548</v>
      </c>
    </row>
    <row r="7" spans="1:17" x14ac:dyDescent="0.3">
      <c r="A7" t="s">
        <v>549</v>
      </c>
      <c r="B7" t="s">
        <v>550</v>
      </c>
    </row>
    <row r="8" spans="1:17" x14ac:dyDescent="0.3">
      <c r="A8" t="s">
        <v>551</v>
      </c>
      <c r="B8" t="s">
        <v>552</v>
      </c>
    </row>
    <row r="9" spans="1:17" x14ac:dyDescent="0.3">
      <c r="A9" t="s">
        <v>553</v>
      </c>
      <c r="B9" t="s">
        <v>554</v>
      </c>
    </row>
    <row r="10" spans="1:17" x14ac:dyDescent="0.3">
      <c r="A10" t="s">
        <v>555</v>
      </c>
      <c r="B10" t="s">
        <v>556</v>
      </c>
    </row>
    <row r="11" spans="1:17" x14ac:dyDescent="0.3">
      <c r="A11" t="s">
        <v>557</v>
      </c>
      <c r="B11" t="s">
        <v>983</v>
      </c>
    </row>
    <row r="13" spans="1:17" x14ac:dyDescent="0.3">
      <c r="A13" t="s">
        <v>859</v>
      </c>
      <c r="D13" t="s">
        <v>860</v>
      </c>
      <c r="E13" t="s">
        <v>1042</v>
      </c>
    </row>
    <row r="15" spans="1:17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s="48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</row>
    <row r="16" spans="1:17" x14ac:dyDescent="0.3">
      <c r="A16" s="76">
        <v>44927</v>
      </c>
      <c r="B16" t="s">
        <v>985</v>
      </c>
      <c r="C16" t="s">
        <v>986</v>
      </c>
      <c r="D16" t="s">
        <v>987</v>
      </c>
      <c r="E16" t="s">
        <v>586</v>
      </c>
      <c r="F16" t="s">
        <v>587</v>
      </c>
      <c r="G16" s="48">
        <v>13124.87</v>
      </c>
      <c r="O16">
        <v>1432</v>
      </c>
    </row>
    <row r="17" spans="1:15" x14ac:dyDescent="0.3">
      <c r="A17" s="76">
        <v>44927</v>
      </c>
      <c r="B17" t="s">
        <v>988</v>
      </c>
      <c r="C17" t="s">
        <v>989</v>
      </c>
      <c r="D17" t="s">
        <v>580</v>
      </c>
      <c r="E17" t="s">
        <v>581</v>
      </c>
      <c r="F17" t="s">
        <v>989</v>
      </c>
      <c r="G17" s="48">
        <v>90.39</v>
      </c>
      <c r="M17" t="s">
        <v>582</v>
      </c>
      <c r="O17">
        <v>1554</v>
      </c>
    </row>
    <row r="18" spans="1:15" x14ac:dyDescent="0.3">
      <c r="A18" s="76">
        <v>44958</v>
      </c>
      <c r="B18" t="s">
        <v>990</v>
      </c>
      <c r="C18" t="s">
        <v>991</v>
      </c>
      <c r="D18" t="s">
        <v>992</v>
      </c>
      <c r="E18" t="s">
        <v>581</v>
      </c>
      <c r="F18" t="s">
        <v>991</v>
      </c>
      <c r="G18" s="48">
        <v>12427.25</v>
      </c>
      <c r="M18" t="s">
        <v>582</v>
      </c>
      <c r="O18">
        <v>1580</v>
      </c>
    </row>
    <row r="19" spans="1:15" x14ac:dyDescent="0.3">
      <c r="A19" s="76">
        <v>44958</v>
      </c>
      <c r="B19" t="s">
        <v>990</v>
      </c>
      <c r="C19" t="s">
        <v>993</v>
      </c>
      <c r="D19" t="s">
        <v>849</v>
      </c>
      <c r="E19" t="s">
        <v>581</v>
      </c>
      <c r="F19" t="s">
        <v>993</v>
      </c>
      <c r="G19" s="48">
        <v>1469.91</v>
      </c>
      <c r="M19" t="s">
        <v>582</v>
      </c>
      <c r="O19">
        <v>1580</v>
      </c>
    </row>
    <row r="20" spans="1:15" x14ac:dyDescent="0.3">
      <c r="A20" s="76">
        <v>44958</v>
      </c>
      <c r="B20" t="s">
        <v>994</v>
      </c>
      <c r="C20" t="s">
        <v>995</v>
      </c>
      <c r="D20" t="s">
        <v>996</v>
      </c>
      <c r="E20" t="s">
        <v>581</v>
      </c>
      <c r="F20" t="s">
        <v>995</v>
      </c>
      <c r="G20" s="48">
        <v>241.33</v>
      </c>
      <c r="M20" t="s">
        <v>582</v>
      </c>
      <c r="O20">
        <v>1584</v>
      </c>
    </row>
    <row r="21" spans="1:15" x14ac:dyDescent="0.3">
      <c r="A21" s="76">
        <v>45078</v>
      </c>
      <c r="B21" t="s">
        <v>997</v>
      </c>
      <c r="C21" t="s">
        <v>998</v>
      </c>
      <c r="D21" t="s">
        <v>614</v>
      </c>
      <c r="E21" t="s">
        <v>586</v>
      </c>
      <c r="F21" t="s">
        <v>587</v>
      </c>
      <c r="G21" s="48">
        <v>1026885.18</v>
      </c>
      <c r="O21">
        <v>1545</v>
      </c>
    </row>
    <row r="22" spans="1:15" x14ac:dyDescent="0.3">
      <c r="A22" s="76">
        <v>45078</v>
      </c>
      <c r="B22" t="s">
        <v>925</v>
      </c>
      <c r="C22" t="s">
        <v>999</v>
      </c>
      <c r="D22" t="s">
        <v>614</v>
      </c>
      <c r="E22" t="s">
        <v>586</v>
      </c>
      <c r="F22" t="s">
        <v>587</v>
      </c>
      <c r="G22" s="48">
        <v>584052.81999999995</v>
      </c>
      <c r="O22">
        <v>1545</v>
      </c>
    </row>
    <row r="23" spans="1:15" x14ac:dyDescent="0.3">
      <c r="A23" s="76">
        <v>45078</v>
      </c>
      <c r="B23" t="s">
        <v>1000</v>
      </c>
      <c r="C23" t="s">
        <v>1001</v>
      </c>
      <c r="D23" t="s">
        <v>614</v>
      </c>
      <c r="E23" t="s">
        <v>586</v>
      </c>
      <c r="F23" t="s">
        <v>587</v>
      </c>
      <c r="G23" s="48">
        <v>728785.83</v>
      </c>
      <c r="O23">
        <v>1545</v>
      </c>
    </row>
    <row r="24" spans="1:15" x14ac:dyDescent="0.3">
      <c r="A24" s="76">
        <v>45078</v>
      </c>
      <c r="B24" t="s">
        <v>1002</v>
      </c>
      <c r="C24" t="s">
        <v>1003</v>
      </c>
      <c r="D24" t="s">
        <v>614</v>
      </c>
      <c r="E24" t="s">
        <v>586</v>
      </c>
      <c r="F24" t="s">
        <v>587</v>
      </c>
      <c r="G24" s="48">
        <v>982650.53</v>
      </c>
      <c r="O24">
        <v>1545</v>
      </c>
    </row>
    <row r="25" spans="1:15" x14ac:dyDescent="0.3">
      <c r="A25" s="76">
        <v>45078</v>
      </c>
      <c r="B25" t="s">
        <v>935</v>
      </c>
      <c r="C25" t="s">
        <v>1004</v>
      </c>
      <c r="D25" t="s">
        <v>614</v>
      </c>
      <c r="E25" t="s">
        <v>586</v>
      </c>
      <c r="F25" t="s">
        <v>587</v>
      </c>
      <c r="G25" s="48">
        <v>1034888.85</v>
      </c>
      <c r="O25">
        <v>1545</v>
      </c>
    </row>
    <row r="26" spans="1:15" x14ac:dyDescent="0.3">
      <c r="A26" s="76">
        <v>45078</v>
      </c>
      <c r="B26" t="s">
        <v>935</v>
      </c>
      <c r="C26" t="s">
        <v>936</v>
      </c>
      <c r="D26" t="s">
        <v>937</v>
      </c>
      <c r="E26" t="s">
        <v>938</v>
      </c>
      <c r="F26" t="s">
        <v>587</v>
      </c>
      <c r="G26" s="48">
        <v>2790287.71</v>
      </c>
      <c r="K26" t="s">
        <v>622</v>
      </c>
      <c r="L26" t="s">
        <v>623</v>
      </c>
    </row>
    <row r="27" spans="1:15" x14ac:dyDescent="0.3">
      <c r="A27" s="76">
        <v>45078</v>
      </c>
      <c r="B27" t="s">
        <v>1005</v>
      </c>
      <c r="C27" t="s">
        <v>1006</v>
      </c>
      <c r="D27" t="s">
        <v>1007</v>
      </c>
      <c r="E27" t="s">
        <v>586</v>
      </c>
      <c r="F27" t="s">
        <v>587</v>
      </c>
      <c r="G27" s="48">
        <v>-13124.87</v>
      </c>
      <c r="O27">
        <v>1538</v>
      </c>
    </row>
    <row r="28" spans="1:15" x14ac:dyDescent="0.3">
      <c r="A28" t="s">
        <v>946</v>
      </c>
      <c r="B28" t="s">
        <v>935</v>
      </c>
      <c r="C28" t="s">
        <v>1029</v>
      </c>
      <c r="D28" t="s">
        <v>1030</v>
      </c>
      <c r="E28" t="s">
        <v>621</v>
      </c>
      <c r="F28" t="s">
        <v>587</v>
      </c>
      <c r="G28" s="48">
        <v>920.11</v>
      </c>
      <c r="K28" t="s">
        <v>955</v>
      </c>
      <c r="L28" t="s">
        <v>956</v>
      </c>
    </row>
    <row r="29" spans="1:15" x14ac:dyDescent="0.3">
      <c r="A29" t="s">
        <v>946</v>
      </c>
      <c r="B29" t="s">
        <v>935</v>
      </c>
      <c r="C29" t="s">
        <v>1029</v>
      </c>
      <c r="D29" t="s">
        <v>1031</v>
      </c>
      <c r="E29" t="s">
        <v>621</v>
      </c>
      <c r="F29" t="s">
        <v>587</v>
      </c>
      <c r="G29" s="48">
        <v>5226.82</v>
      </c>
      <c r="K29" t="s">
        <v>955</v>
      </c>
      <c r="L29" t="s">
        <v>956</v>
      </c>
    </row>
    <row r="30" spans="1:15" x14ac:dyDescent="0.3">
      <c r="A30" t="s">
        <v>946</v>
      </c>
      <c r="B30" t="s">
        <v>935</v>
      </c>
      <c r="C30" t="s">
        <v>1029</v>
      </c>
      <c r="D30" t="s">
        <v>1031</v>
      </c>
      <c r="E30" t="s">
        <v>621</v>
      </c>
      <c r="F30" t="s">
        <v>587</v>
      </c>
      <c r="G30" s="48">
        <v>2275.5</v>
      </c>
      <c r="K30" t="s">
        <v>955</v>
      </c>
      <c r="L30" t="s">
        <v>956</v>
      </c>
    </row>
    <row r="31" spans="1:15" x14ac:dyDescent="0.3">
      <c r="A31" t="s">
        <v>946</v>
      </c>
      <c r="B31" t="s">
        <v>935</v>
      </c>
      <c r="C31" t="s">
        <v>1029</v>
      </c>
      <c r="D31" t="s">
        <v>1030</v>
      </c>
      <c r="E31" t="s">
        <v>621</v>
      </c>
      <c r="F31" t="s">
        <v>587</v>
      </c>
      <c r="G31" s="48">
        <v>331.13</v>
      </c>
      <c r="K31" t="s">
        <v>955</v>
      </c>
      <c r="L31" t="s">
        <v>956</v>
      </c>
    </row>
    <row r="32" spans="1:15" x14ac:dyDescent="0.3">
      <c r="A32" t="s">
        <v>946</v>
      </c>
      <c r="B32" t="s">
        <v>935</v>
      </c>
      <c r="C32" t="s">
        <v>1043</v>
      </c>
      <c r="D32" t="s">
        <v>1044</v>
      </c>
      <c r="E32" t="s">
        <v>621</v>
      </c>
      <c r="F32" t="s">
        <v>587</v>
      </c>
      <c r="G32" s="48">
        <v>-25168.7</v>
      </c>
      <c r="K32" t="s">
        <v>955</v>
      </c>
      <c r="L32" t="s">
        <v>956</v>
      </c>
    </row>
    <row r="33" spans="1:12" x14ac:dyDescent="0.3">
      <c r="A33" t="s">
        <v>946</v>
      </c>
      <c r="B33" t="s">
        <v>935</v>
      </c>
      <c r="C33" t="s">
        <v>1043</v>
      </c>
      <c r="D33" t="s">
        <v>1044</v>
      </c>
      <c r="E33" t="s">
        <v>621</v>
      </c>
      <c r="F33" t="s">
        <v>587</v>
      </c>
      <c r="G33" s="48">
        <v>-24290.94</v>
      </c>
      <c r="K33" t="s">
        <v>955</v>
      </c>
      <c r="L33" t="s">
        <v>956</v>
      </c>
    </row>
    <row r="34" spans="1:12" x14ac:dyDescent="0.3">
      <c r="A34" t="s">
        <v>946</v>
      </c>
      <c r="B34" t="s">
        <v>1032</v>
      </c>
      <c r="C34" t="s">
        <v>1033</v>
      </c>
      <c r="D34" t="s">
        <v>1034</v>
      </c>
      <c r="E34" t="s">
        <v>621</v>
      </c>
      <c r="F34" t="s">
        <v>587</v>
      </c>
      <c r="G34" s="48">
        <v>23682</v>
      </c>
      <c r="K34" t="s">
        <v>955</v>
      </c>
      <c r="L34" t="s">
        <v>956</v>
      </c>
    </row>
    <row r="35" spans="1:12" x14ac:dyDescent="0.3">
      <c r="A35" t="s">
        <v>946</v>
      </c>
      <c r="B35" t="s">
        <v>1032</v>
      </c>
      <c r="C35" t="s">
        <v>1033</v>
      </c>
      <c r="D35" t="s">
        <v>1035</v>
      </c>
      <c r="E35" t="s">
        <v>621</v>
      </c>
      <c r="F35" t="s">
        <v>587</v>
      </c>
      <c r="G35" s="48">
        <v>64.12</v>
      </c>
      <c r="K35" t="s">
        <v>955</v>
      </c>
      <c r="L35" t="s">
        <v>956</v>
      </c>
    </row>
    <row r="36" spans="1:12" x14ac:dyDescent="0.3">
      <c r="A36" t="s">
        <v>1036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C7114-CCF9-42AF-8582-760D2EBC3BA0}">
  <dimension ref="A1:Q34"/>
  <sheetViews>
    <sheetView topLeftCell="A10" workbookViewId="0">
      <selection activeCell="I28" sqref="I28"/>
    </sheetView>
  </sheetViews>
  <sheetFormatPr defaultRowHeight="14.4" x14ac:dyDescent="0.3"/>
  <cols>
    <col min="7" max="7" width="11.33203125" style="117" bestFit="1" customWidth="1"/>
  </cols>
  <sheetData>
    <row r="1" spans="1:17" x14ac:dyDescent="0.3">
      <c r="A1" t="s">
        <v>542</v>
      </c>
      <c r="B1">
        <v>2023</v>
      </c>
    </row>
    <row r="3" spans="1:17" x14ac:dyDescent="0.3">
      <c r="A3" t="s">
        <v>543</v>
      </c>
      <c r="C3" t="s">
        <v>544</v>
      </c>
    </row>
    <row r="5" spans="1:17" x14ac:dyDescent="0.3">
      <c r="A5" t="s">
        <v>545</v>
      </c>
      <c r="B5" t="s">
        <v>673</v>
      </c>
      <c r="C5" t="s">
        <v>982</v>
      </c>
    </row>
    <row r="6" spans="1:17" x14ac:dyDescent="0.3">
      <c r="A6" t="s">
        <v>547</v>
      </c>
      <c r="B6" t="s">
        <v>548</v>
      </c>
    </row>
    <row r="7" spans="1:17" x14ac:dyDescent="0.3">
      <c r="A7" t="s">
        <v>549</v>
      </c>
      <c r="B7" t="s">
        <v>550</v>
      </c>
    </row>
    <row r="8" spans="1:17" x14ac:dyDescent="0.3">
      <c r="A8" t="s">
        <v>551</v>
      </c>
      <c r="B8" t="s">
        <v>552</v>
      </c>
    </row>
    <row r="9" spans="1:17" x14ac:dyDescent="0.3">
      <c r="A9" t="s">
        <v>553</v>
      </c>
      <c r="B9" t="s">
        <v>554</v>
      </c>
    </row>
    <row r="10" spans="1:17" x14ac:dyDescent="0.3">
      <c r="A10" t="s">
        <v>555</v>
      </c>
      <c r="B10" t="s">
        <v>556</v>
      </c>
    </row>
    <row r="11" spans="1:17" x14ac:dyDescent="0.3">
      <c r="A11" t="s">
        <v>557</v>
      </c>
      <c r="B11" t="s">
        <v>983</v>
      </c>
    </row>
    <row r="13" spans="1:17" x14ac:dyDescent="0.3">
      <c r="A13" t="s">
        <v>859</v>
      </c>
      <c r="D13" t="s">
        <v>860</v>
      </c>
      <c r="E13" t="s">
        <v>1028</v>
      </c>
    </row>
    <row r="15" spans="1:17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s="117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</row>
    <row r="16" spans="1:17" x14ac:dyDescent="0.3">
      <c r="A16" s="76">
        <v>44927</v>
      </c>
      <c r="B16" t="s">
        <v>985</v>
      </c>
      <c r="C16" t="s">
        <v>986</v>
      </c>
      <c r="D16" t="s">
        <v>987</v>
      </c>
      <c r="E16" t="s">
        <v>586</v>
      </c>
      <c r="F16" t="s">
        <v>587</v>
      </c>
      <c r="G16" s="117">
        <v>13124.87</v>
      </c>
      <c r="O16">
        <v>1432</v>
      </c>
    </row>
    <row r="17" spans="1:15" x14ac:dyDescent="0.3">
      <c r="A17" s="76">
        <v>44927</v>
      </c>
      <c r="B17" t="s">
        <v>988</v>
      </c>
      <c r="C17" t="s">
        <v>989</v>
      </c>
      <c r="D17" t="s">
        <v>580</v>
      </c>
      <c r="E17" t="s">
        <v>581</v>
      </c>
      <c r="F17" t="s">
        <v>989</v>
      </c>
      <c r="G17" s="117">
        <v>90.39</v>
      </c>
      <c r="M17" t="s">
        <v>582</v>
      </c>
      <c r="O17">
        <v>1554</v>
      </c>
    </row>
    <row r="18" spans="1:15" x14ac:dyDescent="0.3">
      <c r="A18" s="76">
        <v>44958</v>
      </c>
      <c r="B18" t="s">
        <v>990</v>
      </c>
      <c r="C18" t="s">
        <v>991</v>
      </c>
      <c r="D18" t="s">
        <v>992</v>
      </c>
      <c r="E18" t="s">
        <v>581</v>
      </c>
      <c r="F18" t="s">
        <v>991</v>
      </c>
      <c r="G18" s="117">
        <v>12427.25</v>
      </c>
      <c r="M18" t="s">
        <v>582</v>
      </c>
      <c r="O18">
        <v>1580</v>
      </c>
    </row>
    <row r="19" spans="1:15" x14ac:dyDescent="0.3">
      <c r="A19" s="76">
        <v>44958</v>
      </c>
      <c r="B19" t="s">
        <v>990</v>
      </c>
      <c r="C19" t="s">
        <v>993</v>
      </c>
      <c r="D19" t="s">
        <v>849</v>
      </c>
      <c r="E19" t="s">
        <v>581</v>
      </c>
      <c r="F19" t="s">
        <v>993</v>
      </c>
      <c r="G19" s="117">
        <v>1469.91</v>
      </c>
      <c r="M19" t="s">
        <v>582</v>
      </c>
      <c r="O19">
        <v>1580</v>
      </c>
    </row>
    <row r="20" spans="1:15" x14ac:dyDescent="0.3">
      <c r="A20" s="76">
        <v>44958</v>
      </c>
      <c r="B20" t="s">
        <v>994</v>
      </c>
      <c r="C20" t="s">
        <v>995</v>
      </c>
      <c r="D20" t="s">
        <v>996</v>
      </c>
      <c r="E20" t="s">
        <v>581</v>
      </c>
      <c r="F20" t="s">
        <v>995</v>
      </c>
      <c r="G20" s="117">
        <v>241.33</v>
      </c>
      <c r="M20" t="s">
        <v>582</v>
      </c>
      <c r="O20">
        <v>1584</v>
      </c>
    </row>
    <row r="21" spans="1:15" x14ac:dyDescent="0.3">
      <c r="A21" s="76">
        <v>45078</v>
      </c>
      <c r="B21" t="s">
        <v>997</v>
      </c>
      <c r="C21" t="s">
        <v>998</v>
      </c>
      <c r="D21" t="s">
        <v>614</v>
      </c>
      <c r="E21" t="s">
        <v>586</v>
      </c>
      <c r="F21" t="s">
        <v>587</v>
      </c>
      <c r="G21" s="117">
        <v>1026885.18</v>
      </c>
      <c r="O21">
        <v>1545</v>
      </c>
    </row>
    <row r="22" spans="1:15" x14ac:dyDescent="0.3">
      <c r="A22" s="76">
        <v>45078</v>
      </c>
      <c r="B22" t="s">
        <v>925</v>
      </c>
      <c r="C22" t="s">
        <v>999</v>
      </c>
      <c r="D22" t="s">
        <v>614</v>
      </c>
      <c r="E22" t="s">
        <v>586</v>
      </c>
      <c r="F22" t="s">
        <v>587</v>
      </c>
      <c r="G22" s="117">
        <v>584052.81999999995</v>
      </c>
      <c r="O22">
        <v>1545</v>
      </c>
    </row>
    <row r="23" spans="1:15" x14ac:dyDescent="0.3">
      <c r="A23" s="76">
        <v>45078</v>
      </c>
      <c r="B23" t="s">
        <v>1000</v>
      </c>
      <c r="C23" t="s">
        <v>1001</v>
      </c>
      <c r="D23" t="s">
        <v>614</v>
      </c>
      <c r="E23" t="s">
        <v>586</v>
      </c>
      <c r="F23" t="s">
        <v>587</v>
      </c>
      <c r="G23" s="117">
        <v>728785.83</v>
      </c>
      <c r="O23">
        <v>1545</v>
      </c>
    </row>
    <row r="24" spans="1:15" x14ac:dyDescent="0.3">
      <c r="A24" s="76">
        <v>45078</v>
      </c>
      <c r="B24" t="s">
        <v>1002</v>
      </c>
      <c r="C24" t="s">
        <v>1003</v>
      </c>
      <c r="D24" t="s">
        <v>614</v>
      </c>
      <c r="E24" t="s">
        <v>586</v>
      </c>
      <c r="F24" t="s">
        <v>587</v>
      </c>
      <c r="G24" s="117">
        <v>982650.53</v>
      </c>
      <c r="O24">
        <v>1545</v>
      </c>
    </row>
    <row r="25" spans="1:15" x14ac:dyDescent="0.3">
      <c r="A25" s="76">
        <v>45078</v>
      </c>
      <c r="B25" t="s">
        <v>935</v>
      </c>
      <c r="C25" t="s">
        <v>1004</v>
      </c>
      <c r="D25" t="s">
        <v>614</v>
      </c>
      <c r="E25" t="s">
        <v>586</v>
      </c>
      <c r="F25" t="s">
        <v>587</v>
      </c>
      <c r="G25" s="117">
        <v>1034888.85</v>
      </c>
      <c r="O25">
        <v>1545</v>
      </c>
    </row>
    <row r="26" spans="1:15" x14ac:dyDescent="0.3">
      <c r="A26" s="76">
        <v>45078</v>
      </c>
      <c r="B26" t="s">
        <v>935</v>
      </c>
      <c r="C26" t="s">
        <v>936</v>
      </c>
      <c r="D26" t="s">
        <v>937</v>
      </c>
      <c r="E26" t="s">
        <v>938</v>
      </c>
      <c r="F26" t="s">
        <v>587</v>
      </c>
      <c r="G26" s="117">
        <v>2790287.71</v>
      </c>
      <c r="K26" t="s">
        <v>622</v>
      </c>
      <c r="L26" t="s">
        <v>623</v>
      </c>
    </row>
    <row r="27" spans="1:15" x14ac:dyDescent="0.3">
      <c r="A27" s="76">
        <v>45078</v>
      </c>
      <c r="B27" t="s">
        <v>1005</v>
      </c>
      <c r="C27" t="s">
        <v>1006</v>
      </c>
      <c r="D27" t="s">
        <v>1007</v>
      </c>
      <c r="E27" t="s">
        <v>586</v>
      </c>
      <c r="F27" t="s">
        <v>587</v>
      </c>
      <c r="G27" s="117">
        <v>-13124.87</v>
      </c>
      <c r="O27">
        <v>1538</v>
      </c>
    </row>
    <row r="28" spans="1:15" x14ac:dyDescent="0.3">
      <c r="A28" t="s">
        <v>946</v>
      </c>
      <c r="B28" t="s">
        <v>935</v>
      </c>
      <c r="C28" t="s">
        <v>1029</v>
      </c>
      <c r="D28" t="s">
        <v>1030</v>
      </c>
      <c r="E28" t="s">
        <v>621</v>
      </c>
      <c r="F28" t="s">
        <v>587</v>
      </c>
      <c r="G28" s="117">
        <v>920.11</v>
      </c>
      <c r="K28" t="s">
        <v>955</v>
      </c>
      <c r="L28" t="s">
        <v>956</v>
      </c>
    </row>
    <row r="29" spans="1:15" x14ac:dyDescent="0.3">
      <c r="A29" t="s">
        <v>946</v>
      </c>
      <c r="B29" t="s">
        <v>935</v>
      </c>
      <c r="C29" t="s">
        <v>1029</v>
      </c>
      <c r="D29" t="s">
        <v>1031</v>
      </c>
      <c r="E29" t="s">
        <v>621</v>
      </c>
      <c r="F29" t="s">
        <v>587</v>
      </c>
      <c r="G29" s="117">
        <v>5226.82</v>
      </c>
      <c r="K29" t="s">
        <v>955</v>
      </c>
      <c r="L29" t="s">
        <v>956</v>
      </c>
    </row>
    <row r="30" spans="1:15" x14ac:dyDescent="0.3">
      <c r="A30" t="s">
        <v>946</v>
      </c>
      <c r="B30" t="s">
        <v>935</v>
      </c>
      <c r="C30" t="s">
        <v>1029</v>
      </c>
      <c r="D30" t="s">
        <v>1031</v>
      </c>
      <c r="E30" t="s">
        <v>621</v>
      </c>
      <c r="F30" t="s">
        <v>587</v>
      </c>
      <c r="G30" s="117">
        <v>2275.5</v>
      </c>
      <c r="K30" t="s">
        <v>955</v>
      </c>
      <c r="L30" t="s">
        <v>956</v>
      </c>
    </row>
    <row r="31" spans="1:15" x14ac:dyDescent="0.3">
      <c r="A31" t="s">
        <v>946</v>
      </c>
      <c r="B31" t="s">
        <v>935</v>
      </c>
      <c r="C31" t="s">
        <v>1029</v>
      </c>
      <c r="D31" t="s">
        <v>1030</v>
      </c>
      <c r="E31" t="s">
        <v>621</v>
      </c>
      <c r="F31" t="s">
        <v>587</v>
      </c>
      <c r="G31" s="117">
        <v>331.13</v>
      </c>
      <c r="K31" t="s">
        <v>955</v>
      </c>
      <c r="L31" t="s">
        <v>956</v>
      </c>
    </row>
    <row r="32" spans="1:15" x14ac:dyDescent="0.3">
      <c r="A32" t="s">
        <v>946</v>
      </c>
      <c r="B32" t="s">
        <v>1032</v>
      </c>
      <c r="C32" t="s">
        <v>1033</v>
      </c>
      <c r="D32" t="s">
        <v>1034</v>
      </c>
      <c r="E32" t="s">
        <v>621</v>
      </c>
      <c r="F32" t="s">
        <v>587</v>
      </c>
      <c r="G32" s="117">
        <v>23682</v>
      </c>
      <c r="K32" t="s">
        <v>955</v>
      </c>
      <c r="L32" t="s">
        <v>956</v>
      </c>
    </row>
    <row r="33" spans="1:12" x14ac:dyDescent="0.3">
      <c r="A33" t="s">
        <v>946</v>
      </c>
      <c r="B33" t="s">
        <v>1032</v>
      </c>
      <c r="C33" t="s">
        <v>1033</v>
      </c>
      <c r="D33" t="s">
        <v>1035</v>
      </c>
      <c r="E33" t="s">
        <v>621</v>
      </c>
      <c r="F33" t="s">
        <v>587</v>
      </c>
      <c r="G33" s="117">
        <v>64.12</v>
      </c>
      <c r="K33" t="s">
        <v>955</v>
      </c>
      <c r="L33" t="s">
        <v>956</v>
      </c>
    </row>
    <row r="34" spans="1:12" x14ac:dyDescent="0.3">
      <c r="A34" t="s">
        <v>1036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90459-7C0A-4E5C-9D58-ACFF51DCDF42}">
  <dimension ref="A2:A16"/>
  <sheetViews>
    <sheetView workbookViewId="0">
      <selection activeCell="F21" sqref="F21"/>
    </sheetView>
  </sheetViews>
  <sheetFormatPr defaultRowHeight="14.4" x14ac:dyDescent="0.3"/>
  <sheetData>
    <row r="2" spans="1:1" x14ac:dyDescent="0.3">
      <c r="A2" t="s">
        <v>971</v>
      </c>
    </row>
    <row r="4" spans="1:1" x14ac:dyDescent="0.3">
      <c r="A4" t="s">
        <v>961</v>
      </c>
    </row>
    <row r="6" spans="1:1" x14ac:dyDescent="0.3">
      <c r="A6" t="s">
        <v>962</v>
      </c>
    </row>
    <row r="7" spans="1:1" x14ac:dyDescent="0.3">
      <c r="A7" t="s">
        <v>963</v>
      </c>
    </row>
    <row r="8" spans="1:1" x14ac:dyDescent="0.3">
      <c r="A8" t="s">
        <v>964</v>
      </c>
    </row>
    <row r="9" spans="1:1" x14ac:dyDescent="0.3">
      <c r="A9" t="s">
        <v>965</v>
      </c>
    </row>
    <row r="10" spans="1:1" x14ac:dyDescent="0.3">
      <c r="A10" t="s">
        <v>966</v>
      </c>
    </row>
    <row r="11" spans="1:1" x14ac:dyDescent="0.3">
      <c r="A11" t="s">
        <v>967</v>
      </c>
    </row>
    <row r="12" spans="1:1" x14ac:dyDescent="0.3">
      <c r="A12" t="s">
        <v>968</v>
      </c>
    </row>
    <row r="14" spans="1:1" x14ac:dyDescent="0.3">
      <c r="A14" t="s">
        <v>972</v>
      </c>
    </row>
    <row r="16" spans="1:1" x14ac:dyDescent="0.3">
      <c r="A16" t="s">
        <v>969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F1884-9107-4D0D-9948-1F47E4B49221}">
  <dimension ref="A1:Q21"/>
  <sheetViews>
    <sheetView workbookViewId="0">
      <selection activeCell="G16" sqref="G16:G20"/>
    </sheetView>
  </sheetViews>
  <sheetFormatPr defaultRowHeight="14.4" x14ac:dyDescent="0.3"/>
  <cols>
    <col min="2" max="2" width="13.33203125" customWidth="1"/>
    <col min="3" max="3" width="33" customWidth="1"/>
    <col min="4" max="4" width="30.109375" bestFit="1" customWidth="1"/>
  </cols>
  <sheetData>
    <row r="1" spans="1:17" x14ac:dyDescent="0.3">
      <c r="A1" t="s">
        <v>542</v>
      </c>
      <c r="B1">
        <v>2024</v>
      </c>
    </row>
    <row r="3" spans="1:17" x14ac:dyDescent="0.3">
      <c r="A3" t="s">
        <v>543</v>
      </c>
      <c r="C3" t="s">
        <v>544</v>
      </c>
    </row>
    <row r="5" spans="1:17" x14ac:dyDescent="0.3">
      <c r="A5" t="s">
        <v>545</v>
      </c>
      <c r="B5" t="s">
        <v>673</v>
      </c>
      <c r="C5" t="s">
        <v>982</v>
      </c>
    </row>
    <row r="6" spans="1:17" x14ac:dyDescent="0.3">
      <c r="A6" t="s">
        <v>547</v>
      </c>
      <c r="B6" t="s">
        <v>548</v>
      </c>
    </row>
    <row r="7" spans="1:17" x14ac:dyDescent="0.3">
      <c r="A7" t="s">
        <v>549</v>
      </c>
      <c r="B7" t="s">
        <v>550</v>
      </c>
    </row>
    <row r="8" spans="1:17" x14ac:dyDescent="0.3">
      <c r="A8" t="s">
        <v>551</v>
      </c>
      <c r="B8" t="s">
        <v>552</v>
      </c>
    </row>
    <row r="9" spans="1:17" x14ac:dyDescent="0.3">
      <c r="A9" t="s">
        <v>553</v>
      </c>
      <c r="B9" t="s">
        <v>554</v>
      </c>
    </row>
    <row r="10" spans="1:17" x14ac:dyDescent="0.3">
      <c r="A10" t="s">
        <v>555</v>
      </c>
      <c r="B10" t="s">
        <v>556</v>
      </c>
    </row>
    <row r="11" spans="1:17" x14ac:dyDescent="0.3">
      <c r="A11" t="s">
        <v>557</v>
      </c>
      <c r="B11" t="s">
        <v>983</v>
      </c>
    </row>
    <row r="13" spans="1:17" x14ac:dyDescent="0.3">
      <c r="A13" t="s">
        <v>1013</v>
      </c>
      <c r="D13" t="s">
        <v>1014</v>
      </c>
      <c r="E13" t="s">
        <v>1015</v>
      </c>
    </row>
    <row r="15" spans="1:17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</row>
    <row r="16" spans="1:17" x14ac:dyDescent="0.3">
      <c r="A16" s="76">
        <v>45108</v>
      </c>
      <c r="B16" t="s">
        <v>1005</v>
      </c>
      <c r="C16" t="s">
        <v>1016</v>
      </c>
      <c r="D16" t="s">
        <v>1017</v>
      </c>
      <c r="E16" t="s">
        <v>586</v>
      </c>
      <c r="F16" t="s">
        <v>587</v>
      </c>
      <c r="G16">
        <v>49.77</v>
      </c>
      <c r="O16">
        <v>1573</v>
      </c>
    </row>
    <row r="17" spans="1:15" x14ac:dyDescent="0.3">
      <c r="A17" s="76">
        <v>45108</v>
      </c>
      <c r="B17" t="s">
        <v>1005</v>
      </c>
      <c r="C17" t="s">
        <v>1018</v>
      </c>
      <c r="D17" t="s">
        <v>1017</v>
      </c>
      <c r="E17" t="s">
        <v>586</v>
      </c>
      <c r="F17" t="s">
        <v>587</v>
      </c>
      <c r="G17">
        <v>8.0500000000000007</v>
      </c>
      <c r="O17">
        <v>1573</v>
      </c>
    </row>
    <row r="18" spans="1:15" x14ac:dyDescent="0.3">
      <c r="A18" s="76">
        <v>45108</v>
      </c>
      <c r="B18" t="s">
        <v>1019</v>
      </c>
      <c r="C18" t="s">
        <v>1020</v>
      </c>
      <c r="D18" t="s">
        <v>1017</v>
      </c>
      <c r="E18" t="s">
        <v>586</v>
      </c>
      <c r="F18" t="s">
        <v>587</v>
      </c>
      <c r="G18">
        <v>1041.1500000000001</v>
      </c>
      <c r="O18">
        <v>1573</v>
      </c>
    </row>
    <row r="19" spans="1:15" x14ac:dyDescent="0.3">
      <c r="A19" s="76">
        <v>45108</v>
      </c>
      <c r="B19" t="s">
        <v>1021</v>
      </c>
      <c r="C19" t="s">
        <v>1022</v>
      </c>
      <c r="D19" t="s">
        <v>1017</v>
      </c>
      <c r="E19" t="s">
        <v>586</v>
      </c>
      <c r="F19" t="s">
        <v>587</v>
      </c>
      <c r="G19">
        <v>118.56</v>
      </c>
      <c r="O19">
        <v>1573</v>
      </c>
    </row>
    <row r="20" spans="1:15" x14ac:dyDescent="0.3">
      <c r="A20" s="76">
        <v>45108</v>
      </c>
      <c r="B20" t="s">
        <v>1023</v>
      </c>
      <c r="C20" t="s">
        <v>1024</v>
      </c>
      <c r="D20" t="s">
        <v>1025</v>
      </c>
      <c r="E20" t="s">
        <v>586</v>
      </c>
      <c r="F20" t="s">
        <v>587</v>
      </c>
      <c r="G20">
        <v>853193.43</v>
      </c>
      <c r="O20">
        <v>1573</v>
      </c>
    </row>
    <row r="21" spans="1:15" x14ac:dyDescent="0.3">
      <c r="A21" t="s">
        <v>1012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C868F-C77B-4EEA-A8FE-AE3FE9E75C5C}">
  <dimension ref="A1:Q28"/>
  <sheetViews>
    <sheetView topLeftCell="A4" workbookViewId="0">
      <selection activeCell="G16" sqref="G16:G27"/>
    </sheetView>
  </sheetViews>
  <sheetFormatPr defaultRowHeight="14.4" x14ac:dyDescent="0.3"/>
  <cols>
    <col min="2" max="2" width="13.5546875" customWidth="1"/>
    <col min="3" max="3" width="24.6640625" customWidth="1"/>
    <col min="4" max="4" width="32.77734375" bestFit="1" customWidth="1"/>
    <col min="5" max="5" width="11.21875" bestFit="1" customWidth="1"/>
    <col min="6" max="6" width="14.109375" bestFit="1" customWidth="1"/>
    <col min="7" max="7" width="11.77734375" style="48" bestFit="1" customWidth="1"/>
  </cols>
  <sheetData>
    <row r="1" spans="1:17" x14ac:dyDescent="0.3">
      <c r="A1" t="s">
        <v>542</v>
      </c>
      <c r="B1">
        <v>2023</v>
      </c>
    </row>
    <row r="3" spans="1:17" x14ac:dyDescent="0.3">
      <c r="A3" t="s">
        <v>543</v>
      </c>
      <c r="C3" t="s">
        <v>544</v>
      </c>
    </row>
    <row r="5" spans="1:17" x14ac:dyDescent="0.3">
      <c r="A5" t="s">
        <v>545</v>
      </c>
      <c r="B5" t="s">
        <v>673</v>
      </c>
      <c r="C5" t="s">
        <v>982</v>
      </c>
    </row>
    <row r="6" spans="1:17" x14ac:dyDescent="0.3">
      <c r="A6" t="s">
        <v>547</v>
      </c>
      <c r="B6" t="s">
        <v>548</v>
      </c>
    </row>
    <row r="7" spans="1:17" x14ac:dyDescent="0.3">
      <c r="A7" t="s">
        <v>549</v>
      </c>
      <c r="B7" t="s">
        <v>550</v>
      </c>
    </row>
    <row r="8" spans="1:17" x14ac:dyDescent="0.3">
      <c r="A8" t="s">
        <v>551</v>
      </c>
      <c r="B8" t="s">
        <v>552</v>
      </c>
    </row>
    <row r="9" spans="1:17" x14ac:dyDescent="0.3">
      <c r="A9" t="s">
        <v>553</v>
      </c>
      <c r="B9" t="s">
        <v>554</v>
      </c>
    </row>
    <row r="10" spans="1:17" x14ac:dyDescent="0.3">
      <c r="A10" t="s">
        <v>555</v>
      </c>
      <c r="B10" t="s">
        <v>556</v>
      </c>
    </row>
    <row r="11" spans="1:17" x14ac:dyDescent="0.3">
      <c r="A11" t="s">
        <v>557</v>
      </c>
      <c r="B11" t="s">
        <v>983</v>
      </c>
    </row>
    <row r="13" spans="1:17" x14ac:dyDescent="0.3">
      <c r="A13" t="s">
        <v>859</v>
      </c>
      <c r="D13" t="s">
        <v>860</v>
      </c>
      <c r="E13" t="s">
        <v>984</v>
      </c>
    </row>
    <row r="15" spans="1:17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s="48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</row>
    <row r="16" spans="1:17" x14ac:dyDescent="0.3">
      <c r="A16" s="76">
        <v>44927</v>
      </c>
      <c r="B16" t="s">
        <v>985</v>
      </c>
      <c r="C16" t="s">
        <v>986</v>
      </c>
      <c r="D16" t="s">
        <v>987</v>
      </c>
      <c r="E16" t="s">
        <v>586</v>
      </c>
      <c r="F16" t="s">
        <v>587</v>
      </c>
      <c r="G16" s="48">
        <v>13124.87</v>
      </c>
      <c r="O16">
        <v>1432</v>
      </c>
    </row>
    <row r="17" spans="1:15" x14ac:dyDescent="0.3">
      <c r="A17" s="76">
        <v>44927</v>
      </c>
      <c r="B17" t="s">
        <v>988</v>
      </c>
      <c r="C17" t="s">
        <v>989</v>
      </c>
      <c r="D17" t="s">
        <v>580</v>
      </c>
      <c r="E17" t="s">
        <v>581</v>
      </c>
      <c r="F17" t="s">
        <v>989</v>
      </c>
      <c r="G17" s="48">
        <v>90.39</v>
      </c>
      <c r="M17" t="s">
        <v>582</v>
      </c>
      <c r="O17">
        <v>1554</v>
      </c>
    </row>
    <row r="18" spans="1:15" x14ac:dyDescent="0.3">
      <c r="A18" s="76">
        <v>44958</v>
      </c>
      <c r="B18" t="s">
        <v>990</v>
      </c>
      <c r="C18" t="s">
        <v>991</v>
      </c>
      <c r="D18" t="s">
        <v>992</v>
      </c>
      <c r="E18" t="s">
        <v>581</v>
      </c>
      <c r="F18" t="s">
        <v>991</v>
      </c>
      <c r="G18" s="48">
        <v>12427.25</v>
      </c>
      <c r="M18" t="s">
        <v>582</v>
      </c>
      <c r="O18">
        <v>1580</v>
      </c>
    </row>
    <row r="19" spans="1:15" x14ac:dyDescent="0.3">
      <c r="A19" s="76">
        <v>44958</v>
      </c>
      <c r="B19" t="s">
        <v>990</v>
      </c>
      <c r="C19" t="s">
        <v>993</v>
      </c>
      <c r="D19" t="s">
        <v>849</v>
      </c>
      <c r="E19" t="s">
        <v>581</v>
      </c>
      <c r="F19" t="s">
        <v>993</v>
      </c>
      <c r="G19" s="48">
        <v>1469.91</v>
      </c>
      <c r="M19" t="s">
        <v>582</v>
      </c>
      <c r="O19">
        <v>1580</v>
      </c>
    </row>
    <row r="20" spans="1:15" x14ac:dyDescent="0.3">
      <c r="A20" s="76">
        <v>44958</v>
      </c>
      <c r="B20" t="s">
        <v>994</v>
      </c>
      <c r="C20" t="s">
        <v>995</v>
      </c>
      <c r="D20" t="s">
        <v>996</v>
      </c>
      <c r="E20" t="s">
        <v>581</v>
      </c>
      <c r="F20" t="s">
        <v>995</v>
      </c>
      <c r="G20" s="48">
        <v>241.33</v>
      </c>
      <c r="M20" t="s">
        <v>582</v>
      </c>
      <c r="O20">
        <v>1584</v>
      </c>
    </row>
    <row r="21" spans="1:15" x14ac:dyDescent="0.3">
      <c r="A21" s="76">
        <v>45078</v>
      </c>
      <c r="B21" t="s">
        <v>997</v>
      </c>
      <c r="C21" t="s">
        <v>998</v>
      </c>
      <c r="D21" t="s">
        <v>614</v>
      </c>
      <c r="E21" t="s">
        <v>586</v>
      </c>
      <c r="F21" t="s">
        <v>587</v>
      </c>
      <c r="G21" s="48">
        <v>1026885.18</v>
      </c>
      <c r="O21">
        <v>1545</v>
      </c>
    </row>
    <row r="22" spans="1:15" x14ac:dyDescent="0.3">
      <c r="A22" s="76">
        <v>45078</v>
      </c>
      <c r="B22" t="s">
        <v>925</v>
      </c>
      <c r="C22" t="s">
        <v>999</v>
      </c>
      <c r="D22" t="s">
        <v>614</v>
      </c>
      <c r="E22" t="s">
        <v>586</v>
      </c>
      <c r="F22" t="s">
        <v>587</v>
      </c>
      <c r="G22" s="48">
        <v>584052.81999999995</v>
      </c>
      <c r="O22">
        <v>1545</v>
      </c>
    </row>
    <row r="23" spans="1:15" x14ac:dyDescent="0.3">
      <c r="A23" s="76">
        <v>45078</v>
      </c>
      <c r="B23" t="s">
        <v>1000</v>
      </c>
      <c r="C23" t="s">
        <v>1001</v>
      </c>
      <c r="D23" t="s">
        <v>614</v>
      </c>
      <c r="E23" t="s">
        <v>586</v>
      </c>
      <c r="F23" t="s">
        <v>587</v>
      </c>
      <c r="G23" s="48">
        <v>728785.83</v>
      </c>
      <c r="O23">
        <v>1545</v>
      </c>
    </row>
    <row r="24" spans="1:15" x14ac:dyDescent="0.3">
      <c r="A24" s="76">
        <v>45078</v>
      </c>
      <c r="B24" t="s">
        <v>1002</v>
      </c>
      <c r="C24" t="s">
        <v>1003</v>
      </c>
      <c r="D24" t="s">
        <v>614</v>
      </c>
      <c r="E24" t="s">
        <v>586</v>
      </c>
      <c r="F24" t="s">
        <v>587</v>
      </c>
      <c r="G24" s="48">
        <v>982650.53</v>
      </c>
      <c r="O24">
        <v>1545</v>
      </c>
    </row>
    <row r="25" spans="1:15" x14ac:dyDescent="0.3">
      <c r="A25" s="76">
        <v>45078</v>
      </c>
      <c r="B25" t="s">
        <v>935</v>
      </c>
      <c r="C25" t="s">
        <v>1004</v>
      </c>
      <c r="D25" t="s">
        <v>614</v>
      </c>
      <c r="E25" t="s">
        <v>586</v>
      </c>
      <c r="F25" t="s">
        <v>587</v>
      </c>
      <c r="G25" s="48">
        <v>1034888.85</v>
      </c>
      <c r="O25">
        <v>1545</v>
      </c>
    </row>
    <row r="26" spans="1:15" x14ac:dyDescent="0.3">
      <c r="A26" s="76">
        <v>45078</v>
      </c>
      <c r="B26" t="s">
        <v>935</v>
      </c>
      <c r="C26" t="s">
        <v>936</v>
      </c>
      <c r="D26" t="s">
        <v>937</v>
      </c>
      <c r="E26" t="s">
        <v>938</v>
      </c>
      <c r="F26" t="s">
        <v>587</v>
      </c>
      <c r="G26" s="48">
        <v>2790287.71</v>
      </c>
      <c r="K26" t="s">
        <v>622</v>
      </c>
      <c r="L26" t="s">
        <v>623</v>
      </c>
    </row>
    <row r="27" spans="1:15" x14ac:dyDescent="0.3">
      <c r="A27" s="76">
        <v>45078</v>
      </c>
      <c r="B27" t="s">
        <v>1005</v>
      </c>
      <c r="C27" t="s">
        <v>1006</v>
      </c>
      <c r="D27" t="s">
        <v>1007</v>
      </c>
      <c r="E27" t="s">
        <v>586</v>
      </c>
      <c r="F27" t="s">
        <v>587</v>
      </c>
      <c r="G27" s="48">
        <v>-13124.87</v>
      </c>
      <c r="O27">
        <v>1538</v>
      </c>
    </row>
    <row r="28" spans="1:15" x14ac:dyDescent="0.3">
      <c r="A28" t="s">
        <v>981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66AD1-AD01-418A-8993-5AC49F024B34}">
  <dimension ref="A1:Q41"/>
  <sheetViews>
    <sheetView topLeftCell="A16" workbookViewId="0">
      <selection activeCell="G38" sqref="G38"/>
    </sheetView>
  </sheetViews>
  <sheetFormatPr defaultRowHeight="14.4" x14ac:dyDescent="0.3"/>
  <cols>
    <col min="2" max="2" width="11.44140625" customWidth="1"/>
    <col min="5" max="5" width="9.88671875" bestFit="1" customWidth="1"/>
    <col min="7" max="7" width="11.6640625" bestFit="1" customWidth="1"/>
  </cols>
  <sheetData>
    <row r="1" spans="1:17" x14ac:dyDescent="0.3">
      <c r="A1" t="s">
        <v>542</v>
      </c>
      <c r="B1">
        <v>2023</v>
      </c>
    </row>
    <row r="3" spans="1:17" x14ac:dyDescent="0.3">
      <c r="A3" t="s">
        <v>543</v>
      </c>
      <c r="C3" t="s">
        <v>544</v>
      </c>
    </row>
    <row r="5" spans="1:17" x14ac:dyDescent="0.3">
      <c r="A5" t="s">
        <v>545</v>
      </c>
      <c r="B5" t="s">
        <v>673</v>
      </c>
      <c r="C5" t="s">
        <v>674</v>
      </c>
    </row>
    <row r="6" spans="1:17" x14ac:dyDescent="0.3">
      <c r="A6" t="s">
        <v>547</v>
      </c>
      <c r="B6" t="s">
        <v>548</v>
      </c>
    </row>
    <row r="7" spans="1:17" x14ac:dyDescent="0.3">
      <c r="A7" t="s">
        <v>549</v>
      </c>
      <c r="B7" t="s">
        <v>550</v>
      </c>
    </row>
    <row r="8" spans="1:17" x14ac:dyDescent="0.3">
      <c r="A8" t="s">
        <v>551</v>
      </c>
      <c r="B8" t="s">
        <v>552</v>
      </c>
    </row>
    <row r="9" spans="1:17" x14ac:dyDescent="0.3">
      <c r="A9" t="s">
        <v>553</v>
      </c>
      <c r="B9" t="s">
        <v>554</v>
      </c>
    </row>
    <row r="10" spans="1:17" x14ac:dyDescent="0.3">
      <c r="A10" t="s">
        <v>555</v>
      </c>
      <c r="B10" t="s">
        <v>556</v>
      </c>
    </row>
    <row r="11" spans="1:17" x14ac:dyDescent="0.3">
      <c r="A11" t="s">
        <v>557</v>
      </c>
      <c r="B11" t="s">
        <v>558</v>
      </c>
    </row>
    <row r="13" spans="1:17" x14ac:dyDescent="0.3">
      <c r="A13" t="s">
        <v>859</v>
      </c>
      <c r="D13" t="s">
        <v>860</v>
      </c>
      <c r="E13" s="117">
        <v>184951.13</v>
      </c>
    </row>
    <row r="15" spans="1:17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</row>
    <row r="16" spans="1:17" x14ac:dyDescent="0.3">
      <c r="A16" s="76">
        <v>44774</v>
      </c>
      <c r="B16" t="s">
        <v>862</v>
      </c>
      <c r="C16" t="s">
        <v>863</v>
      </c>
      <c r="D16" t="s">
        <v>658</v>
      </c>
      <c r="E16" t="s">
        <v>581</v>
      </c>
      <c r="F16" t="s">
        <v>863</v>
      </c>
      <c r="G16">
        <v>77.849999999999994</v>
      </c>
      <c r="M16" t="s">
        <v>582</v>
      </c>
      <c r="O16">
        <v>1457</v>
      </c>
    </row>
    <row r="17" spans="1:15" x14ac:dyDescent="0.3">
      <c r="A17" s="76">
        <v>44774</v>
      </c>
      <c r="B17" t="s">
        <v>862</v>
      </c>
      <c r="C17" t="s">
        <v>865</v>
      </c>
      <c r="D17" t="s">
        <v>658</v>
      </c>
      <c r="E17" t="s">
        <v>581</v>
      </c>
      <c r="F17" t="s">
        <v>865</v>
      </c>
      <c r="G17">
        <v>1937.37</v>
      </c>
      <c r="M17" t="s">
        <v>582</v>
      </c>
      <c r="O17">
        <v>1457</v>
      </c>
    </row>
    <row r="18" spans="1:15" x14ac:dyDescent="0.3">
      <c r="A18" s="76">
        <v>44774</v>
      </c>
      <c r="B18" t="s">
        <v>862</v>
      </c>
      <c r="C18" t="s">
        <v>867</v>
      </c>
      <c r="D18" t="s">
        <v>658</v>
      </c>
      <c r="E18" t="s">
        <v>581</v>
      </c>
      <c r="F18" t="s">
        <v>867</v>
      </c>
      <c r="G18">
        <v>4734.16</v>
      </c>
      <c r="M18" t="s">
        <v>582</v>
      </c>
      <c r="O18">
        <v>1457</v>
      </c>
    </row>
    <row r="19" spans="1:15" x14ac:dyDescent="0.3">
      <c r="A19" s="76">
        <v>44774</v>
      </c>
      <c r="B19" t="s">
        <v>862</v>
      </c>
      <c r="C19" t="s">
        <v>869</v>
      </c>
      <c r="D19" t="s">
        <v>650</v>
      </c>
      <c r="E19" t="s">
        <v>581</v>
      </c>
      <c r="F19" t="s">
        <v>869</v>
      </c>
      <c r="G19">
        <v>2718.21</v>
      </c>
      <c r="M19" t="s">
        <v>582</v>
      </c>
      <c r="O19">
        <v>1457</v>
      </c>
    </row>
    <row r="20" spans="1:15" x14ac:dyDescent="0.3">
      <c r="A20" s="76">
        <v>44774</v>
      </c>
      <c r="B20" t="s">
        <v>862</v>
      </c>
      <c r="C20" t="s">
        <v>871</v>
      </c>
      <c r="D20" t="s">
        <v>650</v>
      </c>
      <c r="E20" t="s">
        <v>581</v>
      </c>
      <c r="F20" t="s">
        <v>871</v>
      </c>
      <c r="G20">
        <v>10463.620000000001</v>
      </c>
      <c r="M20" t="s">
        <v>582</v>
      </c>
      <c r="O20">
        <v>1457</v>
      </c>
    </row>
    <row r="21" spans="1:15" x14ac:dyDescent="0.3">
      <c r="A21" s="76">
        <v>44835</v>
      </c>
      <c r="B21" t="s">
        <v>885</v>
      </c>
      <c r="C21" t="s">
        <v>875</v>
      </c>
      <c r="D21" t="s">
        <v>876</v>
      </c>
      <c r="E21" t="s">
        <v>586</v>
      </c>
      <c r="F21" t="s">
        <v>587</v>
      </c>
      <c r="G21">
        <v>25168.7</v>
      </c>
      <c r="O21">
        <v>1366</v>
      </c>
    </row>
    <row r="22" spans="1:15" x14ac:dyDescent="0.3">
      <c r="A22" s="76">
        <v>44835</v>
      </c>
      <c r="B22" t="s">
        <v>891</v>
      </c>
      <c r="C22" t="s">
        <v>877</v>
      </c>
      <c r="D22" t="s">
        <v>878</v>
      </c>
      <c r="E22" t="s">
        <v>586</v>
      </c>
      <c r="F22" t="s">
        <v>587</v>
      </c>
      <c r="G22">
        <v>383635.4</v>
      </c>
      <c r="O22">
        <v>1366</v>
      </c>
    </row>
    <row r="23" spans="1:15" x14ac:dyDescent="0.3">
      <c r="A23" s="76">
        <v>44835</v>
      </c>
      <c r="B23" t="s">
        <v>883</v>
      </c>
      <c r="C23" t="s">
        <v>879</v>
      </c>
      <c r="D23" t="s">
        <v>876</v>
      </c>
      <c r="E23" t="s">
        <v>586</v>
      </c>
      <c r="F23" t="s">
        <v>587</v>
      </c>
      <c r="G23">
        <v>24290.94</v>
      </c>
      <c r="O23">
        <v>1366</v>
      </c>
    </row>
    <row r="24" spans="1:15" x14ac:dyDescent="0.3">
      <c r="A24" s="76">
        <v>44835</v>
      </c>
      <c r="B24" t="s">
        <v>883</v>
      </c>
      <c r="C24" t="s">
        <v>880</v>
      </c>
      <c r="D24" t="s">
        <v>878</v>
      </c>
      <c r="E24" t="s">
        <v>586</v>
      </c>
      <c r="F24" t="s">
        <v>587</v>
      </c>
      <c r="G24">
        <v>912226.24</v>
      </c>
      <c r="O24">
        <v>1367</v>
      </c>
    </row>
    <row r="25" spans="1:15" x14ac:dyDescent="0.3">
      <c r="A25" s="76">
        <v>44835</v>
      </c>
      <c r="B25" t="s">
        <v>895</v>
      </c>
      <c r="C25" t="s">
        <v>881</v>
      </c>
      <c r="D25" t="s">
        <v>878</v>
      </c>
      <c r="E25" t="s">
        <v>586</v>
      </c>
      <c r="F25" t="s">
        <v>587</v>
      </c>
      <c r="G25">
        <v>610585.30000000005</v>
      </c>
      <c r="O25">
        <v>1367</v>
      </c>
    </row>
    <row r="26" spans="1:15" x14ac:dyDescent="0.3">
      <c r="A26" s="76">
        <v>44835</v>
      </c>
      <c r="B26" t="s">
        <v>897</v>
      </c>
      <c r="C26" t="s">
        <v>882</v>
      </c>
      <c r="D26" t="s">
        <v>658</v>
      </c>
      <c r="E26" t="s">
        <v>581</v>
      </c>
      <c r="F26" t="s">
        <v>882</v>
      </c>
      <c r="G26">
        <v>920.11</v>
      </c>
      <c r="M26" t="s">
        <v>582</v>
      </c>
      <c r="O26">
        <v>1476</v>
      </c>
    </row>
    <row r="27" spans="1:15" x14ac:dyDescent="0.3">
      <c r="A27" s="76">
        <v>44866</v>
      </c>
      <c r="B27" t="s">
        <v>899</v>
      </c>
      <c r="C27" t="s">
        <v>900</v>
      </c>
      <c r="D27" t="s">
        <v>901</v>
      </c>
      <c r="E27" t="s">
        <v>581</v>
      </c>
      <c r="F27" t="s">
        <v>900</v>
      </c>
      <c r="G27">
        <v>1638.27</v>
      </c>
      <c r="M27" t="s">
        <v>582</v>
      </c>
      <c r="O27">
        <v>1496</v>
      </c>
    </row>
    <row r="28" spans="1:15" x14ac:dyDescent="0.3">
      <c r="A28" s="76">
        <v>44866</v>
      </c>
      <c r="B28" t="s">
        <v>903</v>
      </c>
      <c r="C28" t="s">
        <v>904</v>
      </c>
      <c r="D28" t="s">
        <v>849</v>
      </c>
      <c r="E28" t="s">
        <v>581</v>
      </c>
      <c r="F28" t="s">
        <v>904</v>
      </c>
      <c r="G28">
        <v>257.72000000000003</v>
      </c>
      <c r="M28" t="s">
        <v>582</v>
      </c>
      <c r="O28">
        <v>1503</v>
      </c>
    </row>
    <row r="29" spans="1:15" x14ac:dyDescent="0.3">
      <c r="A29" s="76">
        <v>44896</v>
      </c>
      <c r="B29" t="s">
        <v>908</v>
      </c>
      <c r="C29" t="s">
        <v>909</v>
      </c>
      <c r="D29" t="s">
        <v>878</v>
      </c>
      <c r="E29" t="s">
        <v>586</v>
      </c>
      <c r="F29" t="s">
        <v>587</v>
      </c>
      <c r="G29">
        <v>675274.02</v>
      </c>
      <c r="O29">
        <v>1417</v>
      </c>
    </row>
    <row r="30" spans="1:15" x14ac:dyDescent="0.3">
      <c r="A30" s="76">
        <v>44896</v>
      </c>
      <c r="B30" t="s">
        <v>911</v>
      </c>
      <c r="C30" t="s">
        <v>912</v>
      </c>
      <c r="D30" t="s">
        <v>658</v>
      </c>
      <c r="E30" t="s">
        <v>581</v>
      </c>
      <c r="F30" t="s">
        <v>912</v>
      </c>
      <c r="G30">
        <v>1100.5999999999999</v>
      </c>
      <c r="M30" t="s">
        <v>582</v>
      </c>
      <c r="O30">
        <v>1524</v>
      </c>
    </row>
    <row r="31" spans="1:15" x14ac:dyDescent="0.3">
      <c r="A31" s="76">
        <v>44927</v>
      </c>
      <c r="B31" t="s">
        <v>919</v>
      </c>
      <c r="C31" t="s">
        <v>920</v>
      </c>
      <c r="D31" t="s">
        <v>658</v>
      </c>
      <c r="E31" t="s">
        <v>581</v>
      </c>
      <c r="F31" t="s">
        <v>920</v>
      </c>
      <c r="G31">
        <v>169.55</v>
      </c>
      <c r="M31" t="s">
        <v>582</v>
      </c>
      <c r="O31">
        <v>1553</v>
      </c>
    </row>
    <row r="32" spans="1:15" x14ac:dyDescent="0.3">
      <c r="A32" s="76">
        <v>44986</v>
      </c>
      <c r="B32" t="s">
        <v>925</v>
      </c>
      <c r="C32" t="s">
        <v>926</v>
      </c>
      <c r="D32" t="s">
        <v>878</v>
      </c>
      <c r="E32" t="s">
        <v>586</v>
      </c>
      <c r="F32" t="s">
        <v>587</v>
      </c>
      <c r="G32">
        <v>19731.830000000002</v>
      </c>
      <c r="O32">
        <v>1478</v>
      </c>
    </row>
    <row r="33" spans="1:15" x14ac:dyDescent="0.3">
      <c r="A33" s="76">
        <v>44986</v>
      </c>
      <c r="B33" t="s">
        <v>928</v>
      </c>
      <c r="C33" t="s">
        <v>929</v>
      </c>
      <c r="D33" t="s">
        <v>650</v>
      </c>
      <c r="E33" t="s">
        <v>581</v>
      </c>
      <c r="F33" t="s">
        <v>929</v>
      </c>
      <c r="G33">
        <v>147.84</v>
      </c>
      <c r="M33" t="s">
        <v>582</v>
      </c>
      <c r="O33">
        <v>1588</v>
      </c>
    </row>
    <row r="34" spans="1:15" x14ac:dyDescent="0.3">
      <c r="A34" s="76">
        <v>44986</v>
      </c>
      <c r="B34" t="s">
        <v>931</v>
      </c>
      <c r="C34" t="s">
        <v>932</v>
      </c>
      <c r="D34" t="s">
        <v>878</v>
      </c>
      <c r="E34" t="s">
        <v>586</v>
      </c>
      <c r="F34" t="s">
        <v>587</v>
      </c>
      <c r="G34">
        <v>49463</v>
      </c>
      <c r="O34">
        <v>1478</v>
      </c>
    </row>
    <row r="35" spans="1:15" x14ac:dyDescent="0.3">
      <c r="A35" s="76">
        <v>45078</v>
      </c>
      <c r="B35" t="s">
        <v>935</v>
      </c>
      <c r="C35" t="s">
        <v>936</v>
      </c>
      <c r="D35" t="s">
        <v>937</v>
      </c>
      <c r="E35" t="s">
        <v>938</v>
      </c>
      <c r="F35" t="s">
        <v>587</v>
      </c>
      <c r="G35">
        <v>-2722902.46</v>
      </c>
      <c r="K35" t="s">
        <v>622</v>
      </c>
      <c r="L35" t="s">
        <v>623</v>
      </c>
    </row>
    <row r="36" spans="1:15" x14ac:dyDescent="0.3">
      <c r="A36" t="s">
        <v>946</v>
      </c>
      <c r="B36" t="s">
        <v>935</v>
      </c>
      <c r="C36" t="s">
        <v>947</v>
      </c>
      <c r="D36" t="s">
        <v>948</v>
      </c>
      <c r="E36" t="s">
        <v>621</v>
      </c>
      <c r="F36" t="s">
        <v>587</v>
      </c>
      <c r="G36">
        <v>183110.28</v>
      </c>
      <c r="K36" t="s">
        <v>622</v>
      </c>
      <c r="L36" t="s">
        <v>623</v>
      </c>
    </row>
    <row r="37" spans="1:15" x14ac:dyDescent="0.3">
      <c r="A37" t="s">
        <v>946</v>
      </c>
      <c r="B37" t="s">
        <v>935</v>
      </c>
      <c r="C37" t="s">
        <v>950</v>
      </c>
      <c r="D37" t="s">
        <v>948</v>
      </c>
      <c r="E37" t="s">
        <v>621</v>
      </c>
      <c r="F37" t="s">
        <v>587</v>
      </c>
      <c r="G37">
        <v>183110.28</v>
      </c>
      <c r="K37" t="s">
        <v>622</v>
      </c>
      <c r="L37" t="s">
        <v>623</v>
      </c>
    </row>
    <row r="38" spans="1:15" x14ac:dyDescent="0.3">
      <c r="A38" t="s">
        <v>946</v>
      </c>
      <c r="B38" t="s">
        <v>935</v>
      </c>
      <c r="C38" t="s">
        <v>951</v>
      </c>
      <c r="D38" t="s">
        <v>948</v>
      </c>
      <c r="E38" t="s">
        <v>621</v>
      </c>
      <c r="F38" t="s">
        <v>587</v>
      </c>
      <c r="G38">
        <v>183312.86</v>
      </c>
      <c r="K38" t="s">
        <v>622</v>
      </c>
      <c r="L38" t="s">
        <v>623</v>
      </c>
    </row>
    <row r="39" spans="1:15" x14ac:dyDescent="0.3">
      <c r="A39" t="s">
        <v>946</v>
      </c>
      <c r="B39" t="s">
        <v>935</v>
      </c>
      <c r="C39" t="s">
        <v>953</v>
      </c>
      <c r="D39" t="s">
        <v>948</v>
      </c>
      <c r="E39" t="s">
        <v>621</v>
      </c>
      <c r="F39" t="s">
        <v>587</v>
      </c>
      <c r="G39">
        <v>-183110.28</v>
      </c>
      <c r="K39" t="s">
        <v>955</v>
      </c>
      <c r="L39" t="s">
        <v>956</v>
      </c>
    </row>
    <row r="40" spans="1:15" x14ac:dyDescent="0.3">
      <c r="A40" t="s">
        <v>946</v>
      </c>
      <c r="B40" t="s">
        <v>935</v>
      </c>
      <c r="C40" t="s">
        <v>957</v>
      </c>
      <c r="D40" t="s">
        <v>948</v>
      </c>
      <c r="E40" t="s">
        <v>621</v>
      </c>
      <c r="F40" t="s">
        <v>587</v>
      </c>
      <c r="G40">
        <v>-183110.28</v>
      </c>
      <c r="K40" t="s">
        <v>955</v>
      </c>
      <c r="L40" t="s">
        <v>956</v>
      </c>
    </row>
    <row r="41" spans="1:15" x14ac:dyDescent="0.3">
      <c r="A41" t="s">
        <v>970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418B6-32BE-4730-9C7C-25D59E9F2577}">
  <dimension ref="A1:Q40"/>
  <sheetViews>
    <sheetView topLeftCell="A6" workbookViewId="0">
      <selection activeCell="I34" sqref="I34"/>
    </sheetView>
  </sheetViews>
  <sheetFormatPr defaultRowHeight="14.4" x14ac:dyDescent="0.3"/>
  <cols>
    <col min="3" max="3" width="13" customWidth="1"/>
    <col min="4" max="4" width="32.77734375" bestFit="1" customWidth="1"/>
  </cols>
  <sheetData>
    <row r="1" spans="1:17" x14ac:dyDescent="0.3">
      <c r="A1" t="s">
        <v>542</v>
      </c>
      <c r="B1">
        <v>2023</v>
      </c>
    </row>
    <row r="3" spans="1:17" x14ac:dyDescent="0.3">
      <c r="A3" t="s">
        <v>543</v>
      </c>
      <c r="C3" t="s">
        <v>544</v>
      </c>
    </row>
    <row r="5" spans="1:17" x14ac:dyDescent="0.3">
      <c r="A5" t="s">
        <v>545</v>
      </c>
      <c r="B5" t="s">
        <v>673</v>
      </c>
      <c r="C5" t="s">
        <v>674</v>
      </c>
    </row>
    <row r="6" spans="1:17" x14ac:dyDescent="0.3">
      <c r="A6" t="s">
        <v>547</v>
      </c>
      <c r="B6" t="s">
        <v>548</v>
      </c>
    </row>
    <row r="7" spans="1:17" x14ac:dyDescent="0.3">
      <c r="A7" t="s">
        <v>549</v>
      </c>
      <c r="B7" t="s">
        <v>550</v>
      </c>
    </row>
    <row r="8" spans="1:17" x14ac:dyDescent="0.3">
      <c r="A8" t="s">
        <v>551</v>
      </c>
      <c r="B8" t="s">
        <v>552</v>
      </c>
    </row>
    <row r="9" spans="1:17" x14ac:dyDescent="0.3">
      <c r="A9" t="s">
        <v>553</v>
      </c>
      <c r="B9" t="s">
        <v>554</v>
      </c>
    </row>
    <row r="10" spans="1:17" x14ac:dyDescent="0.3">
      <c r="A10" t="s">
        <v>555</v>
      </c>
      <c r="B10" t="s">
        <v>556</v>
      </c>
    </row>
    <row r="11" spans="1:17" x14ac:dyDescent="0.3">
      <c r="A11" t="s">
        <v>557</v>
      </c>
      <c r="B11" t="s">
        <v>558</v>
      </c>
    </row>
    <row r="13" spans="1:17" x14ac:dyDescent="0.3">
      <c r="A13" t="s">
        <v>859</v>
      </c>
      <c r="D13" t="s">
        <v>860</v>
      </c>
      <c r="E13" t="s">
        <v>945</v>
      </c>
    </row>
    <row r="15" spans="1:17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</row>
    <row r="16" spans="1:17" x14ac:dyDescent="0.3">
      <c r="A16" s="76">
        <v>44774</v>
      </c>
      <c r="B16" t="s">
        <v>862</v>
      </c>
      <c r="C16" t="s">
        <v>863</v>
      </c>
      <c r="D16" t="s">
        <v>658</v>
      </c>
      <c r="E16" t="s">
        <v>581</v>
      </c>
      <c r="F16" t="s">
        <v>863</v>
      </c>
      <c r="G16" t="s">
        <v>864</v>
      </c>
      <c r="M16" t="s">
        <v>582</v>
      </c>
      <c r="O16">
        <v>1457</v>
      </c>
    </row>
    <row r="17" spans="1:15" x14ac:dyDescent="0.3">
      <c r="A17" s="76">
        <v>44774</v>
      </c>
      <c r="B17" t="s">
        <v>862</v>
      </c>
      <c r="C17" t="s">
        <v>865</v>
      </c>
      <c r="D17" t="s">
        <v>658</v>
      </c>
      <c r="E17" t="s">
        <v>581</v>
      </c>
      <c r="F17" t="s">
        <v>865</v>
      </c>
      <c r="G17" t="s">
        <v>866</v>
      </c>
      <c r="M17" t="s">
        <v>582</v>
      </c>
      <c r="O17">
        <v>1457</v>
      </c>
    </row>
    <row r="18" spans="1:15" x14ac:dyDescent="0.3">
      <c r="A18" s="76">
        <v>44774</v>
      </c>
      <c r="B18" t="s">
        <v>862</v>
      </c>
      <c r="C18" t="s">
        <v>867</v>
      </c>
      <c r="D18" t="s">
        <v>658</v>
      </c>
      <c r="E18" t="s">
        <v>581</v>
      </c>
      <c r="F18" t="s">
        <v>867</v>
      </c>
      <c r="G18" t="s">
        <v>868</v>
      </c>
      <c r="M18" t="s">
        <v>582</v>
      </c>
      <c r="O18">
        <v>1457</v>
      </c>
    </row>
    <row r="19" spans="1:15" x14ac:dyDescent="0.3">
      <c r="A19" s="76">
        <v>44774</v>
      </c>
      <c r="B19" t="s">
        <v>862</v>
      </c>
      <c r="C19" t="s">
        <v>869</v>
      </c>
      <c r="D19" t="s">
        <v>650</v>
      </c>
      <c r="E19" t="s">
        <v>581</v>
      </c>
      <c r="F19" t="s">
        <v>869</v>
      </c>
      <c r="G19" t="s">
        <v>870</v>
      </c>
      <c r="M19" t="s">
        <v>582</v>
      </c>
      <c r="O19">
        <v>1457</v>
      </c>
    </row>
    <row r="20" spans="1:15" x14ac:dyDescent="0.3">
      <c r="A20" s="76">
        <v>44774</v>
      </c>
      <c r="B20" t="s">
        <v>862</v>
      </c>
      <c r="C20" t="s">
        <v>871</v>
      </c>
      <c r="D20" t="s">
        <v>650</v>
      </c>
      <c r="E20" t="s">
        <v>581</v>
      </c>
      <c r="F20" t="s">
        <v>871</v>
      </c>
      <c r="G20" t="s">
        <v>872</v>
      </c>
      <c r="M20" t="s">
        <v>582</v>
      </c>
      <c r="O20">
        <v>1457</v>
      </c>
    </row>
    <row r="21" spans="1:15" x14ac:dyDescent="0.3">
      <c r="A21" s="76">
        <v>44835</v>
      </c>
      <c r="B21" t="s">
        <v>885</v>
      </c>
      <c r="C21" t="s">
        <v>875</v>
      </c>
      <c r="D21" t="s">
        <v>876</v>
      </c>
      <c r="E21" t="s">
        <v>586</v>
      </c>
      <c r="F21" t="s">
        <v>587</v>
      </c>
      <c r="G21" t="s">
        <v>890</v>
      </c>
      <c r="O21">
        <v>1366</v>
      </c>
    </row>
    <row r="22" spans="1:15" x14ac:dyDescent="0.3">
      <c r="A22" s="76">
        <v>44835</v>
      </c>
      <c r="B22" t="s">
        <v>891</v>
      </c>
      <c r="C22" t="s">
        <v>877</v>
      </c>
      <c r="D22" t="s">
        <v>878</v>
      </c>
      <c r="E22" t="s">
        <v>586</v>
      </c>
      <c r="F22" t="s">
        <v>587</v>
      </c>
      <c r="G22" t="s">
        <v>892</v>
      </c>
      <c r="O22">
        <v>1366</v>
      </c>
    </row>
    <row r="23" spans="1:15" x14ac:dyDescent="0.3">
      <c r="A23" s="76">
        <v>44835</v>
      </c>
      <c r="B23" t="s">
        <v>883</v>
      </c>
      <c r="C23" t="s">
        <v>879</v>
      </c>
      <c r="D23" t="s">
        <v>876</v>
      </c>
      <c r="E23" t="s">
        <v>586</v>
      </c>
      <c r="F23" t="s">
        <v>587</v>
      </c>
      <c r="G23" t="s">
        <v>893</v>
      </c>
      <c r="O23">
        <v>1366</v>
      </c>
    </row>
    <row r="24" spans="1:15" x14ac:dyDescent="0.3">
      <c r="A24" s="76">
        <v>44835</v>
      </c>
      <c r="B24" t="s">
        <v>883</v>
      </c>
      <c r="C24" t="s">
        <v>880</v>
      </c>
      <c r="D24" t="s">
        <v>878</v>
      </c>
      <c r="E24" t="s">
        <v>586</v>
      </c>
      <c r="F24" t="s">
        <v>587</v>
      </c>
      <c r="G24" t="s">
        <v>894</v>
      </c>
      <c r="O24">
        <v>1367</v>
      </c>
    </row>
    <row r="25" spans="1:15" x14ac:dyDescent="0.3">
      <c r="A25" s="76">
        <v>44835</v>
      </c>
      <c r="B25" t="s">
        <v>895</v>
      </c>
      <c r="C25" t="s">
        <v>881</v>
      </c>
      <c r="D25" t="s">
        <v>878</v>
      </c>
      <c r="E25" t="s">
        <v>586</v>
      </c>
      <c r="F25" t="s">
        <v>587</v>
      </c>
      <c r="G25" t="s">
        <v>896</v>
      </c>
      <c r="O25">
        <v>1367</v>
      </c>
    </row>
    <row r="26" spans="1:15" x14ac:dyDescent="0.3">
      <c r="A26" s="76">
        <v>44835</v>
      </c>
      <c r="B26" t="s">
        <v>897</v>
      </c>
      <c r="C26" t="s">
        <v>882</v>
      </c>
      <c r="D26" t="s">
        <v>658</v>
      </c>
      <c r="E26" t="s">
        <v>581</v>
      </c>
      <c r="F26" t="s">
        <v>882</v>
      </c>
      <c r="G26" t="s">
        <v>898</v>
      </c>
      <c r="M26" t="s">
        <v>582</v>
      </c>
      <c r="O26">
        <v>1476</v>
      </c>
    </row>
    <row r="27" spans="1:15" x14ac:dyDescent="0.3">
      <c r="A27" s="76">
        <v>44866</v>
      </c>
      <c r="B27" t="s">
        <v>899</v>
      </c>
      <c r="C27" t="s">
        <v>900</v>
      </c>
      <c r="D27" t="s">
        <v>901</v>
      </c>
      <c r="E27" t="s">
        <v>581</v>
      </c>
      <c r="F27" t="s">
        <v>900</v>
      </c>
      <c r="G27" t="s">
        <v>902</v>
      </c>
      <c r="M27" t="s">
        <v>582</v>
      </c>
      <c r="O27">
        <v>1496</v>
      </c>
    </row>
    <row r="28" spans="1:15" x14ac:dyDescent="0.3">
      <c r="A28" s="76">
        <v>44866</v>
      </c>
      <c r="B28" t="s">
        <v>903</v>
      </c>
      <c r="C28" t="s">
        <v>904</v>
      </c>
      <c r="D28" t="s">
        <v>849</v>
      </c>
      <c r="E28" t="s">
        <v>581</v>
      </c>
      <c r="F28" t="s">
        <v>904</v>
      </c>
      <c r="G28" t="s">
        <v>905</v>
      </c>
      <c r="M28" t="s">
        <v>582</v>
      </c>
      <c r="O28">
        <v>1503</v>
      </c>
    </row>
    <row r="29" spans="1:15" x14ac:dyDescent="0.3">
      <c r="A29" s="76">
        <v>44896</v>
      </c>
      <c r="B29" t="s">
        <v>908</v>
      </c>
      <c r="C29" t="s">
        <v>909</v>
      </c>
      <c r="D29" t="s">
        <v>878</v>
      </c>
      <c r="E29" t="s">
        <v>586</v>
      </c>
      <c r="F29" t="s">
        <v>587</v>
      </c>
      <c r="G29" t="s">
        <v>910</v>
      </c>
      <c r="O29">
        <v>1417</v>
      </c>
    </row>
    <row r="30" spans="1:15" x14ac:dyDescent="0.3">
      <c r="A30" s="76">
        <v>44896</v>
      </c>
      <c r="B30" t="s">
        <v>911</v>
      </c>
      <c r="C30" t="s">
        <v>912</v>
      </c>
      <c r="D30" t="s">
        <v>658</v>
      </c>
      <c r="E30" t="s">
        <v>581</v>
      </c>
      <c r="F30" t="s">
        <v>912</v>
      </c>
      <c r="G30" t="s">
        <v>913</v>
      </c>
      <c r="M30" t="s">
        <v>582</v>
      </c>
      <c r="O30">
        <v>1524</v>
      </c>
    </row>
    <row r="31" spans="1:15" x14ac:dyDescent="0.3">
      <c r="A31" s="76">
        <v>44927</v>
      </c>
      <c r="B31" t="s">
        <v>919</v>
      </c>
      <c r="C31" t="s">
        <v>920</v>
      </c>
      <c r="D31" t="s">
        <v>658</v>
      </c>
      <c r="E31" t="s">
        <v>581</v>
      </c>
      <c r="F31" t="s">
        <v>920</v>
      </c>
      <c r="G31" t="s">
        <v>921</v>
      </c>
      <c r="M31" t="s">
        <v>582</v>
      </c>
      <c r="O31">
        <v>1553</v>
      </c>
    </row>
    <row r="32" spans="1:15" x14ac:dyDescent="0.3">
      <c r="A32" s="76">
        <v>44986</v>
      </c>
      <c r="B32" t="s">
        <v>925</v>
      </c>
      <c r="C32" t="s">
        <v>926</v>
      </c>
      <c r="D32" t="s">
        <v>878</v>
      </c>
      <c r="E32" t="s">
        <v>586</v>
      </c>
      <c r="F32" t="s">
        <v>587</v>
      </c>
      <c r="G32" t="s">
        <v>927</v>
      </c>
      <c r="O32">
        <v>1478</v>
      </c>
    </row>
    <row r="33" spans="1:15" x14ac:dyDescent="0.3">
      <c r="A33" s="76">
        <v>44986</v>
      </c>
      <c r="B33" t="s">
        <v>928</v>
      </c>
      <c r="C33" t="s">
        <v>929</v>
      </c>
      <c r="D33" t="s">
        <v>650</v>
      </c>
      <c r="E33" t="s">
        <v>581</v>
      </c>
      <c r="F33" t="s">
        <v>929</v>
      </c>
      <c r="G33" t="s">
        <v>930</v>
      </c>
      <c r="M33" t="s">
        <v>582</v>
      </c>
      <c r="O33">
        <v>1588</v>
      </c>
    </row>
    <row r="34" spans="1:15" x14ac:dyDescent="0.3">
      <c r="A34" s="76">
        <v>44986</v>
      </c>
      <c r="B34" t="s">
        <v>931</v>
      </c>
      <c r="C34" t="s">
        <v>932</v>
      </c>
      <c r="D34" t="s">
        <v>878</v>
      </c>
      <c r="E34" t="s">
        <v>586</v>
      </c>
      <c r="F34" t="s">
        <v>587</v>
      </c>
      <c r="G34">
        <v>49463</v>
      </c>
      <c r="O34">
        <v>1478</v>
      </c>
    </row>
    <row r="35" spans="1:15" x14ac:dyDescent="0.3">
      <c r="A35" s="76">
        <v>45078</v>
      </c>
      <c r="B35" t="s">
        <v>935</v>
      </c>
      <c r="C35" t="s">
        <v>936</v>
      </c>
      <c r="D35" t="s">
        <v>937</v>
      </c>
      <c r="E35" t="s">
        <v>938</v>
      </c>
      <c r="F35" t="s">
        <v>587</v>
      </c>
      <c r="G35" t="s">
        <v>939</v>
      </c>
      <c r="K35" t="s">
        <v>622</v>
      </c>
      <c r="L35" t="s">
        <v>623</v>
      </c>
    </row>
    <row r="36" spans="1:15" x14ac:dyDescent="0.3">
      <c r="A36" t="s">
        <v>946</v>
      </c>
      <c r="B36" t="s">
        <v>935</v>
      </c>
      <c r="C36" t="s">
        <v>947</v>
      </c>
      <c r="D36" t="s">
        <v>948</v>
      </c>
      <c r="E36" t="s">
        <v>621</v>
      </c>
      <c r="F36" t="s">
        <v>587</v>
      </c>
      <c r="G36" t="s">
        <v>949</v>
      </c>
      <c r="K36" t="s">
        <v>622</v>
      </c>
      <c r="L36" t="s">
        <v>623</v>
      </c>
    </row>
    <row r="37" spans="1:15" x14ac:dyDescent="0.3">
      <c r="A37" t="s">
        <v>946</v>
      </c>
      <c r="B37" t="s">
        <v>935</v>
      </c>
      <c r="C37" t="s">
        <v>950</v>
      </c>
      <c r="D37" t="s">
        <v>948</v>
      </c>
      <c r="E37" t="s">
        <v>621</v>
      </c>
      <c r="F37" t="s">
        <v>587</v>
      </c>
      <c r="G37" t="s">
        <v>949</v>
      </c>
      <c r="K37" t="s">
        <v>622</v>
      </c>
      <c r="L37" t="s">
        <v>623</v>
      </c>
    </row>
    <row r="38" spans="1:15" x14ac:dyDescent="0.3">
      <c r="A38" t="s">
        <v>946</v>
      </c>
      <c r="B38" t="s">
        <v>935</v>
      </c>
      <c r="C38" t="s">
        <v>951</v>
      </c>
      <c r="D38" t="s">
        <v>948</v>
      </c>
      <c r="E38" t="s">
        <v>621</v>
      </c>
      <c r="F38" t="s">
        <v>587</v>
      </c>
      <c r="G38" t="s">
        <v>952</v>
      </c>
      <c r="K38" t="s">
        <v>622</v>
      </c>
      <c r="L38" t="s">
        <v>623</v>
      </c>
    </row>
    <row r="39" spans="1:15" x14ac:dyDescent="0.3">
      <c r="A39" t="s">
        <v>946</v>
      </c>
      <c r="B39" t="s">
        <v>935</v>
      </c>
      <c r="C39" t="s">
        <v>953</v>
      </c>
      <c r="D39" t="s">
        <v>948</v>
      </c>
      <c r="E39" t="s">
        <v>621</v>
      </c>
      <c r="F39" t="s">
        <v>587</v>
      </c>
      <c r="G39" t="s">
        <v>954</v>
      </c>
      <c r="K39" t="s">
        <v>955</v>
      </c>
      <c r="L39" t="s">
        <v>956</v>
      </c>
    </row>
    <row r="40" spans="1:15" x14ac:dyDescent="0.3">
      <c r="A40" t="s">
        <v>946</v>
      </c>
      <c r="B40" t="s">
        <v>935</v>
      </c>
      <c r="C40" t="s">
        <v>957</v>
      </c>
      <c r="D40" t="s">
        <v>948</v>
      </c>
      <c r="E40" t="s">
        <v>621</v>
      </c>
      <c r="F40" t="s">
        <v>587</v>
      </c>
      <c r="G40" t="s">
        <v>954</v>
      </c>
      <c r="K40" t="s">
        <v>955</v>
      </c>
      <c r="L40" t="s">
        <v>956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62629-3BC5-4D5C-95EE-FDDF2CCE4C25}">
  <dimension ref="A1:Q36"/>
  <sheetViews>
    <sheetView topLeftCell="A10" workbookViewId="0">
      <selection activeCell="G35" sqref="G35"/>
    </sheetView>
  </sheetViews>
  <sheetFormatPr defaultRowHeight="14.4" x14ac:dyDescent="0.3"/>
  <sheetData>
    <row r="1" spans="1:17" x14ac:dyDescent="0.3">
      <c r="A1" t="s">
        <v>542</v>
      </c>
      <c r="B1">
        <v>2023</v>
      </c>
    </row>
    <row r="3" spans="1:17" x14ac:dyDescent="0.3">
      <c r="A3" t="s">
        <v>543</v>
      </c>
      <c r="C3" t="s">
        <v>544</v>
      </c>
    </row>
    <row r="5" spans="1:17" x14ac:dyDescent="0.3">
      <c r="A5" t="s">
        <v>545</v>
      </c>
      <c r="B5" t="s">
        <v>673</v>
      </c>
      <c r="C5" t="s">
        <v>674</v>
      </c>
    </row>
    <row r="6" spans="1:17" x14ac:dyDescent="0.3">
      <c r="A6" t="s">
        <v>547</v>
      </c>
      <c r="B6" t="s">
        <v>548</v>
      </c>
    </row>
    <row r="7" spans="1:17" x14ac:dyDescent="0.3">
      <c r="A7" t="s">
        <v>549</v>
      </c>
      <c r="B7" t="s">
        <v>550</v>
      </c>
    </row>
    <row r="8" spans="1:17" x14ac:dyDescent="0.3">
      <c r="A8" t="s">
        <v>551</v>
      </c>
      <c r="B8" t="s">
        <v>552</v>
      </c>
    </row>
    <row r="9" spans="1:17" x14ac:dyDescent="0.3">
      <c r="A9" t="s">
        <v>553</v>
      </c>
      <c r="B9" t="s">
        <v>554</v>
      </c>
    </row>
    <row r="10" spans="1:17" x14ac:dyDescent="0.3">
      <c r="A10" t="s">
        <v>555</v>
      </c>
      <c r="B10" t="s">
        <v>556</v>
      </c>
    </row>
    <row r="11" spans="1:17" x14ac:dyDescent="0.3">
      <c r="A11" t="s">
        <v>557</v>
      </c>
      <c r="B11" t="s">
        <v>558</v>
      </c>
    </row>
    <row r="13" spans="1:17" x14ac:dyDescent="0.3">
      <c r="A13" t="s">
        <v>859</v>
      </c>
      <c r="D13" t="s">
        <v>860</v>
      </c>
      <c r="E13" t="s">
        <v>902</v>
      </c>
    </row>
    <row r="15" spans="1:17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</row>
    <row r="16" spans="1:17" x14ac:dyDescent="0.3">
      <c r="A16" s="76">
        <v>44774</v>
      </c>
      <c r="B16" t="s">
        <v>862</v>
      </c>
      <c r="C16" t="s">
        <v>863</v>
      </c>
      <c r="D16" t="s">
        <v>658</v>
      </c>
      <c r="E16" t="s">
        <v>581</v>
      </c>
      <c r="F16" t="s">
        <v>863</v>
      </c>
      <c r="G16" t="s">
        <v>864</v>
      </c>
      <c r="M16" t="s">
        <v>582</v>
      </c>
      <c r="O16">
        <v>1457</v>
      </c>
    </row>
    <row r="17" spans="1:15" x14ac:dyDescent="0.3">
      <c r="A17" s="76">
        <v>44774</v>
      </c>
      <c r="B17" t="s">
        <v>862</v>
      </c>
      <c r="C17" t="s">
        <v>865</v>
      </c>
      <c r="D17" t="s">
        <v>658</v>
      </c>
      <c r="E17" t="s">
        <v>581</v>
      </c>
      <c r="F17" t="s">
        <v>865</v>
      </c>
      <c r="G17" t="s">
        <v>866</v>
      </c>
      <c r="M17" t="s">
        <v>582</v>
      </c>
      <c r="O17">
        <v>1457</v>
      </c>
    </row>
    <row r="18" spans="1:15" x14ac:dyDescent="0.3">
      <c r="A18" s="76">
        <v>44774</v>
      </c>
      <c r="B18" t="s">
        <v>862</v>
      </c>
      <c r="C18" t="s">
        <v>867</v>
      </c>
      <c r="D18" t="s">
        <v>658</v>
      </c>
      <c r="E18" t="s">
        <v>581</v>
      </c>
      <c r="F18" t="s">
        <v>867</v>
      </c>
      <c r="G18" t="s">
        <v>868</v>
      </c>
      <c r="M18" t="s">
        <v>582</v>
      </c>
      <c r="O18">
        <v>1457</v>
      </c>
    </row>
    <row r="19" spans="1:15" x14ac:dyDescent="0.3">
      <c r="A19" s="76">
        <v>44774</v>
      </c>
      <c r="B19" t="s">
        <v>862</v>
      </c>
      <c r="C19" t="s">
        <v>869</v>
      </c>
      <c r="D19" t="s">
        <v>650</v>
      </c>
      <c r="E19" t="s">
        <v>581</v>
      </c>
      <c r="F19" t="s">
        <v>869</v>
      </c>
      <c r="G19" t="s">
        <v>870</v>
      </c>
      <c r="M19" t="s">
        <v>582</v>
      </c>
      <c r="O19">
        <v>1457</v>
      </c>
    </row>
    <row r="20" spans="1:15" x14ac:dyDescent="0.3">
      <c r="A20" s="76">
        <v>44774</v>
      </c>
      <c r="B20" t="s">
        <v>862</v>
      </c>
      <c r="C20" t="s">
        <v>871</v>
      </c>
      <c r="D20" t="s">
        <v>650</v>
      </c>
      <c r="E20" t="s">
        <v>581</v>
      </c>
      <c r="F20" t="s">
        <v>871</v>
      </c>
      <c r="G20" t="s">
        <v>872</v>
      </c>
      <c r="M20" t="s">
        <v>582</v>
      </c>
      <c r="O20">
        <v>1457</v>
      </c>
    </row>
    <row r="21" spans="1:15" x14ac:dyDescent="0.3">
      <c r="A21" s="76">
        <v>44835</v>
      </c>
      <c r="B21" t="s">
        <v>885</v>
      </c>
      <c r="C21" t="s">
        <v>875</v>
      </c>
      <c r="D21" t="s">
        <v>876</v>
      </c>
      <c r="E21" t="s">
        <v>586</v>
      </c>
      <c r="F21" t="s">
        <v>587</v>
      </c>
      <c r="G21" t="s">
        <v>890</v>
      </c>
      <c r="O21">
        <v>1366</v>
      </c>
    </row>
    <row r="22" spans="1:15" x14ac:dyDescent="0.3">
      <c r="A22" s="76">
        <v>44835</v>
      </c>
      <c r="B22" t="s">
        <v>891</v>
      </c>
      <c r="C22" t="s">
        <v>877</v>
      </c>
      <c r="D22" t="s">
        <v>878</v>
      </c>
      <c r="E22" t="s">
        <v>586</v>
      </c>
      <c r="F22" t="s">
        <v>587</v>
      </c>
      <c r="G22" t="s">
        <v>892</v>
      </c>
      <c r="O22">
        <v>1366</v>
      </c>
    </row>
    <row r="23" spans="1:15" x14ac:dyDescent="0.3">
      <c r="A23" s="76">
        <v>44835</v>
      </c>
      <c r="B23" t="s">
        <v>883</v>
      </c>
      <c r="C23" t="s">
        <v>879</v>
      </c>
      <c r="D23" t="s">
        <v>876</v>
      </c>
      <c r="E23" t="s">
        <v>586</v>
      </c>
      <c r="F23" t="s">
        <v>587</v>
      </c>
      <c r="G23" t="s">
        <v>893</v>
      </c>
      <c r="O23">
        <v>1366</v>
      </c>
    </row>
    <row r="24" spans="1:15" x14ac:dyDescent="0.3">
      <c r="A24" s="76">
        <v>44835</v>
      </c>
      <c r="B24" t="s">
        <v>883</v>
      </c>
      <c r="C24" t="s">
        <v>880</v>
      </c>
      <c r="D24" t="s">
        <v>878</v>
      </c>
      <c r="E24" t="s">
        <v>586</v>
      </c>
      <c r="F24" t="s">
        <v>587</v>
      </c>
      <c r="G24" t="s">
        <v>894</v>
      </c>
      <c r="O24">
        <v>1367</v>
      </c>
    </row>
    <row r="25" spans="1:15" x14ac:dyDescent="0.3">
      <c r="A25" s="76">
        <v>44835</v>
      </c>
      <c r="B25" t="s">
        <v>895</v>
      </c>
      <c r="C25" t="s">
        <v>881</v>
      </c>
      <c r="D25" t="s">
        <v>878</v>
      </c>
      <c r="E25" t="s">
        <v>586</v>
      </c>
      <c r="F25" t="s">
        <v>587</v>
      </c>
      <c r="G25" t="s">
        <v>896</v>
      </c>
      <c r="O25">
        <v>1367</v>
      </c>
    </row>
    <row r="26" spans="1:15" x14ac:dyDescent="0.3">
      <c r="A26" s="76">
        <v>44835</v>
      </c>
      <c r="B26" t="s">
        <v>897</v>
      </c>
      <c r="C26" t="s">
        <v>882</v>
      </c>
      <c r="D26" t="s">
        <v>658</v>
      </c>
      <c r="E26" t="s">
        <v>581</v>
      </c>
      <c r="F26" t="s">
        <v>882</v>
      </c>
      <c r="G26" t="s">
        <v>898</v>
      </c>
      <c r="M26" t="s">
        <v>582</v>
      </c>
      <c r="O26">
        <v>1476</v>
      </c>
    </row>
    <row r="27" spans="1:15" x14ac:dyDescent="0.3">
      <c r="A27" s="76">
        <v>44866</v>
      </c>
      <c r="B27" t="s">
        <v>899</v>
      </c>
      <c r="C27" t="s">
        <v>900</v>
      </c>
      <c r="D27" t="s">
        <v>901</v>
      </c>
      <c r="E27" t="s">
        <v>581</v>
      </c>
      <c r="F27" t="s">
        <v>900</v>
      </c>
      <c r="G27" t="s">
        <v>902</v>
      </c>
      <c r="M27" t="s">
        <v>582</v>
      </c>
      <c r="O27">
        <v>1496</v>
      </c>
    </row>
    <row r="28" spans="1:15" x14ac:dyDescent="0.3">
      <c r="A28" s="76">
        <v>44866</v>
      </c>
      <c r="B28" t="s">
        <v>903</v>
      </c>
      <c r="C28" t="s">
        <v>904</v>
      </c>
      <c r="D28" t="s">
        <v>849</v>
      </c>
      <c r="E28" t="s">
        <v>581</v>
      </c>
      <c r="F28" t="s">
        <v>904</v>
      </c>
      <c r="G28" t="s">
        <v>905</v>
      </c>
      <c r="M28" t="s">
        <v>582</v>
      </c>
      <c r="O28">
        <v>1503</v>
      </c>
    </row>
    <row r="29" spans="1:15" x14ac:dyDescent="0.3">
      <c r="A29" s="76">
        <v>44896</v>
      </c>
      <c r="B29" t="s">
        <v>908</v>
      </c>
      <c r="C29" t="s">
        <v>909</v>
      </c>
      <c r="D29" t="s">
        <v>878</v>
      </c>
      <c r="E29" t="s">
        <v>586</v>
      </c>
      <c r="F29" t="s">
        <v>587</v>
      </c>
      <c r="G29" t="s">
        <v>910</v>
      </c>
      <c r="O29">
        <v>1417</v>
      </c>
    </row>
    <row r="30" spans="1:15" x14ac:dyDescent="0.3">
      <c r="A30" s="76">
        <v>44896</v>
      </c>
      <c r="B30" t="s">
        <v>911</v>
      </c>
      <c r="C30" t="s">
        <v>912</v>
      </c>
      <c r="D30" t="s">
        <v>658</v>
      </c>
      <c r="E30" t="s">
        <v>581</v>
      </c>
      <c r="F30" t="s">
        <v>912</v>
      </c>
      <c r="G30" t="s">
        <v>913</v>
      </c>
      <c r="M30" t="s">
        <v>582</v>
      </c>
      <c r="O30">
        <v>1524</v>
      </c>
    </row>
    <row r="31" spans="1:15" x14ac:dyDescent="0.3">
      <c r="A31" s="76">
        <v>44927</v>
      </c>
      <c r="B31" t="s">
        <v>919</v>
      </c>
      <c r="C31" t="s">
        <v>920</v>
      </c>
      <c r="D31" t="s">
        <v>658</v>
      </c>
      <c r="E31" t="s">
        <v>581</v>
      </c>
      <c r="F31" t="s">
        <v>920</v>
      </c>
      <c r="G31" t="s">
        <v>921</v>
      </c>
      <c r="M31" t="s">
        <v>582</v>
      </c>
      <c r="O31">
        <v>1553</v>
      </c>
    </row>
    <row r="32" spans="1:15" x14ac:dyDescent="0.3">
      <c r="A32" s="76">
        <v>44986</v>
      </c>
      <c r="B32" t="s">
        <v>925</v>
      </c>
      <c r="C32" t="s">
        <v>926</v>
      </c>
      <c r="D32" t="s">
        <v>878</v>
      </c>
      <c r="E32" t="s">
        <v>586</v>
      </c>
      <c r="F32" t="s">
        <v>587</v>
      </c>
      <c r="G32" t="s">
        <v>927</v>
      </c>
      <c r="O32">
        <v>1478</v>
      </c>
    </row>
    <row r="33" spans="1:15" x14ac:dyDescent="0.3">
      <c r="A33" s="76">
        <v>44986</v>
      </c>
      <c r="B33" t="s">
        <v>928</v>
      </c>
      <c r="C33" t="s">
        <v>929</v>
      </c>
      <c r="D33" t="s">
        <v>650</v>
      </c>
      <c r="E33" t="s">
        <v>581</v>
      </c>
      <c r="F33" t="s">
        <v>929</v>
      </c>
      <c r="G33" t="s">
        <v>930</v>
      </c>
      <c r="M33" t="s">
        <v>582</v>
      </c>
      <c r="O33">
        <v>1588</v>
      </c>
    </row>
    <row r="34" spans="1:15" x14ac:dyDescent="0.3">
      <c r="A34" s="76">
        <v>44986</v>
      </c>
      <c r="B34" t="s">
        <v>931</v>
      </c>
      <c r="C34" t="s">
        <v>932</v>
      </c>
      <c r="D34" t="s">
        <v>878</v>
      </c>
      <c r="E34" t="s">
        <v>586</v>
      </c>
      <c r="F34" t="s">
        <v>587</v>
      </c>
      <c r="G34">
        <v>49463</v>
      </c>
      <c r="O34">
        <v>1478</v>
      </c>
    </row>
    <row r="35" spans="1:15" x14ac:dyDescent="0.3">
      <c r="A35" s="76">
        <v>45078</v>
      </c>
      <c r="B35" t="s">
        <v>935</v>
      </c>
      <c r="C35" t="s">
        <v>936</v>
      </c>
      <c r="D35" t="s">
        <v>937</v>
      </c>
      <c r="E35" t="s">
        <v>938</v>
      </c>
      <c r="F35" t="s">
        <v>587</v>
      </c>
      <c r="G35" t="s">
        <v>939</v>
      </c>
      <c r="K35" t="s">
        <v>622</v>
      </c>
      <c r="L35" t="s">
        <v>623</v>
      </c>
    </row>
    <row r="36" spans="1:15" x14ac:dyDescent="0.3">
      <c r="A36" t="s">
        <v>940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43A48-AB60-43CE-BBCD-FF4EB9912013}">
  <dimension ref="A1:Q35"/>
  <sheetViews>
    <sheetView topLeftCell="A10" workbookViewId="0">
      <selection activeCell="G32" sqref="G32:G34"/>
    </sheetView>
  </sheetViews>
  <sheetFormatPr defaultRowHeight="14.4" x14ac:dyDescent="0.3"/>
  <cols>
    <col min="3" max="3" width="24.21875" customWidth="1"/>
    <col min="4" max="4" width="39.21875" customWidth="1"/>
  </cols>
  <sheetData>
    <row r="1" spans="1:17" x14ac:dyDescent="0.3">
      <c r="A1" t="s">
        <v>542</v>
      </c>
      <c r="B1">
        <v>2023</v>
      </c>
    </row>
    <row r="3" spans="1:17" x14ac:dyDescent="0.3">
      <c r="A3" t="s">
        <v>543</v>
      </c>
      <c r="C3" t="s">
        <v>544</v>
      </c>
    </row>
    <row r="5" spans="1:17" x14ac:dyDescent="0.3">
      <c r="A5" t="s">
        <v>545</v>
      </c>
      <c r="B5" t="s">
        <v>673</v>
      </c>
      <c r="C5" t="s">
        <v>674</v>
      </c>
    </row>
    <row r="6" spans="1:17" x14ac:dyDescent="0.3">
      <c r="A6" t="s">
        <v>547</v>
      </c>
      <c r="B6" t="s">
        <v>548</v>
      </c>
    </row>
    <row r="7" spans="1:17" x14ac:dyDescent="0.3">
      <c r="A7" t="s">
        <v>549</v>
      </c>
      <c r="B7" t="s">
        <v>550</v>
      </c>
    </row>
    <row r="8" spans="1:17" x14ac:dyDescent="0.3">
      <c r="A8" t="s">
        <v>551</v>
      </c>
      <c r="B8" t="s">
        <v>552</v>
      </c>
    </row>
    <row r="9" spans="1:17" x14ac:dyDescent="0.3">
      <c r="A9" t="s">
        <v>553</v>
      </c>
      <c r="B9" t="s">
        <v>554</v>
      </c>
    </row>
    <row r="10" spans="1:17" x14ac:dyDescent="0.3">
      <c r="A10" t="s">
        <v>555</v>
      </c>
      <c r="B10" t="s">
        <v>556</v>
      </c>
    </row>
    <row r="11" spans="1:17" x14ac:dyDescent="0.3">
      <c r="A11" t="s">
        <v>557</v>
      </c>
      <c r="B11" t="s">
        <v>558</v>
      </c>
    </row>
    <row r="13" spans="1:17" x14ac:dyDescent="0.3">
      <c r="A13" t="s">
        <v>859</v>
      </c>
      <c r="D13" t="s">
        <v>860</v>
      </c>
      <c r="E13" t="s">
        <v>924</v>
      </c>
    </row>
    <row r="15" spans="1:17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</row>
    <row r="16" spans="1:17" x14ac:dyDescent="0.3">
      <c r="A16" s="76">
        <v>44774</v>
      </c>
      <c r="B16" t="s">
        <v>862</v>
      </c>
      <c r="C16" t="s">
        <v>863</v>
      </c>
      <c r="D16" t="s">
        <v>658</v>
      </c>
      <c r="E16" t="s">
        <v>581</v>
      </c>
      <c r="F16" t="s">
        <v>863</v>
      </c>
      <c r="G16" t="s">
        <v>864</v>
      </c>
      <c r="M16" t="s">
        <v>582</v>
      </c>
      <c r="O16">
        <v>1457</v>
      </c>
    </row>
    <row r="17" spans="1:15" x14ac:dyDescent="0.3">
      <c r="A17" s="76">
        <v>44774</v>
      </c>
      <c r="B17" t="s">
        <v>862</v>
      </c>
      <c r="C17" t="s">
        <v>865</v>
      </c>
      <c r="D17" t="s">
        <v>658</v>
      </c>
      <c r="E17" t="s">
        <v>581</v>
      </c>
      <c r="F17" t="s">
        <v>865</v>
      </c>
      <c r="G17" t="s">
        <v>866</v>
      </c>
      <c r="M17" t="s">
        <v>582</v>
      </c>
      <c r="O17">
        <v>1457</v>
      </c>
    </row>
    <row r="18" spans="1:15" x14ac:dyDescent="0.3">
      <c r="A18" s="76">
        <v>44774</v>
      </c>
      <c r="B18" t="s">
        <v>862</v>
      </c>
      <c r="C18" t="s">
        <v>867</v>
      </c>
      <c r="D18" t="s">
        <v>658</v>
      </c>
      <c r="E18" t="s">
        <v>581</v>
      </c>
      <c r="F18" t="s">
        <v>867</v>
      </c>
      <c r="G18" t="s">
        <v>868</v>
      </c>
      <c r="M18" t="s">
        <v>582</v>
      </c>
      <c r="O18">
        <v>1457</v>
      </c>
    </row>
    <row r="19" spans="1:15" x14ac:dyDescent="0.3">
      <c r="A19" s="76">
        <v>44774</v>
      </c>
      <c r="B19" t="s">
        <v>862</v>
      </c>
      <c r="C19" t="s">
        <v>869</v>
      </c>
      <c r="D19" t="s">
        <v>650</v>
      </c>
      <c r="E19" t="s">
        <v>581</v>
      </c>
      <c r="F19" t="s">
        <v>869</v>
      </c>
      <c r="G19" t="s">
        <v>870</v>
      </c>
      <c r="M19" t="s">
        <v>582</v>
      </c>
      <c r="O19">
        <v>1457</v>
      </c>
    </row>
    <row r="20" spans="1:15" x14ac:dyDescent="0.3">
      <c r="A20" s="76">
        <v>44774</v>
      </c>
      <c r="B20" t="s">
        <v>862</v>
      </c>
      <c r="C20" t="s">
        <v>871</v>
      </c>
      <c r="D20" t="s">
        <v>650</v>
      </c>
      <c r="E20" t="s">
        <v>581</v>
      </c>
      <c r="F20" t="s">
        <v>871</v>
      </c>
      <c r="G20" t="s">
        <v>872</v>
      </c>
      <c r="M20" t="s">
        <v>582</v>
      </c>
      <c r="O20">
        <v>1457</v>
      </c>
    </row>
    <row r="21" spans="1:15" x14ac:dyDescent="0.3">
      <c r="A21" s="76">
        <v>44835</v>
      </c>
      <c r="B21" t="s">
        <v>885</v>
      </c>
      <c r="C21" t="s">
        <v>875</v>
      </c>
      <c r="D21" t="s">
        <v>876</v>
      </c>
      <c r="E21" t="s">
        <v>586</v>
      </c>
      <c r="F21" t="s">
        <v>587</v>
      </c>
      <c r="G21" t="s">
        <v>890</v>
      </c>
      <c r="O21">
        <v>1366</v>
      </c>
    </row>
    <row r="22" spans="1:15" x14ac:dyDescent="0.3">
      <c r="A22" s="76">
        <v>44835</v>
      </c>
      <c r="B22" t="s">
        <v>891</v>
      </c>
      <c r="C22" t="s">
        <v>877</v>
      </c>
      <c r="D22" t="s">
        <v>878</v>
      </c>
      <c r="E22" t="s">
        <v>586</v>
      </c>
      <c r="F22" t="s">
        <v>587</v>
      </c>
      <c r="G22" t="s">
        <v>892</v>
      </c>
      <c r="O22">
        <v>1366</v>
      </c>
    </row>
    <row r="23" spans="1:15" x14ac:dyDescent="0.3">
      <c r="A23" s="76">
        <v>44835</v>
      </c>
      <c r="B23" t="s">
        <v>883</v>
      </c>
      <c r="C23" t="s">
        <v>879</v>
      </c>
      <c r="D23" t="s">
        <v>876</v>
      </c>
      <c r="E23" t="s">
        <v>586</v>
      </c>
      <c r="F23" t="s">
        <v>587</v>
      </c>
      <c r="G23" t="s">
        <v>893</v>
      </c>
      <c r="O23">
        <v>1366</v>
      </c>
    </row>
    <row r="24" spans="1:15" x14ac:dyDescent="0.3">
      <c r="A24" s="76">
        <v>44835</v>
      </c>
      <c r="B24" t="s">
        <v>883</v>
      </c>
      <c r="C24" t="s">
        <v>880</v>
      </c>
      <c r="D24" t="s">
        <v>878</v>
      </c>
      <c r="E24" t="s">
        <v>586</v>
      </c>
      <c r="F24" t="s">
        <v>587</v>
      </c>
      <c r="G24" t="s">
        <v>894</v>
      </c>
      <c r="O24">
        <v>1367</v>
      </c>
    </row>
    <row r="25" spans="1:15" x14ac:dyDescent="0.3">
      <c r="A25" s="76">
        <v>44835</v>
      </c>
      <c r="B25" t="s">
        <v>895</v>
      </c>
      <c r="C25" t="s">
        <v>881</v>
      </c>
      <c r="D25" t="s">
        <v>878</v>
      </c>
      <c r="E25" t="s">
        <v>586</v>
      </c>
      <c r="F25" t="s">
        <v>587</v>
      </c>
      <c r="G25" t="s">
        <v>896</v>
      </c>
      <c r="O25">
        <v>1367</v>
      </c>
    </row>
    <row r="26" spans="1:15" x14ac:dyDescent="0.3">
      <c r="A26" s="76">
        <v>44835</v>
      </c>
      <c r="B26" t="s">
        <v>897</v>
      </c>
      <c r="C26" t="s">
        <v>882</v>
      </c>
      <c r="D26" t="s">
        <v>658</v>
      </c>
      <c r="E26" t="s">
        <v>581</v>
      </c>
      <c r="F26" t="s">
        <v>882</v>
      </c>
      <c r="G26" t="s">
        <v>898</v>
      </c>
      <c r="M26" t="s">
        <v>582</v>
      </c>
      <c r="O26">
        <v>1476</v>
      </c>
    </row>
    <row r="27" spans="1:15" x14ac:dyDescent="0.3">
      <c r="A27" s="76">
        <v>44866</v>
      </c>
      <c r="B27" t="s">
        <v>899</v>
      </c>
      <c r="C27" t="s">
        <v>900</v>
      </c>
      <c r="D27" t="s">
        <v>901</v>
      </c>
      <c r="E27" t="s">
        <v>581</v>
      </c>
      <c r="F27" t="s">
        <v>900</v>
      </c>
      <c r="G27" t="s">
        <v>902</v>
      </c>
      <c r="M27" t="s">
        <v>582</v>
      </c>
      <c r="O27">
        <v>1496</v>
      </c>
    </row>
    <row r="28" spans="1:15" x14ac:dyDescent="0.3">
      <c r="A28" s="76">
        <v>44866</v>
      </c>
      <c r="B28" t="s">
        <v>903</v>
      </c>
      <c r="C28" t="s">
        <v>904</v>
      </c>
      <c r="D28" t="s">
        <v>849</v>
      </c>
      <c r="E28" t="s">
        <v>581</v>
      </c>
      <c r="F28" t="s">
        <v>904</v>
      </c>
      <c r="G28" t="s">
        <v>905</v>
      </c>
      <c r="M28" t="s">
        <v>582</v>
      </c>
      <c r="O28">
        <v>1503</v>
      </c>
    </row>
    <row r="29" spans="1:15" x14ac:dyDescent="0.3">
      <c r="A29" s="76">
        <v>44896</v>
      </c>
      <c r="B29" t="s">
        <v>908</v>
      </c>
      <c r="C29" t="s">
        <v>909</v>
      </c>
      <c r="D29" t="s">
        <v>878</v>
      </c>
      <c r="E29" t="s">
        <v>586</v>
      </c>
      <c r="F29" t="s">
        <v>587</v>
      </c>
      <c r="G29" t="s">
        <v>910</v>
      </c>
      <c r="O29">
        <v>1417</v>
      </c>
    </row>
    <row r="30" spans="1:15" x14ac:dyDescent="0.3">
      <c r="A30" s="76">
        <v>44896</v>
      </c>
      <c r="B30" t="s">
        <v>911</v>
      </c>
      <c r="C30" t="s">
        <v>912</v>
      </c>
      <c r="D30" t="s">
        <v>658</v>
      </c>
      <c r="E30" t="s">
        <v>581</v>
      </c>
      <c r="F30" t="s">
        <v>912</v>
      </c>
      <c r="G30" t="s">
        <v>913</v>
      </c>
      <c r="M30" t="s">
        <v>582</v>
      </c>
      <c r="O30">
        <v>1524</v>
      </c>
    </row>
    <row r="31" spans="1:15" s="36" customFormat="1" x14ac:dyDescent="0.3">
      <c r="A31" s="150">
        <v>44927</v>
      </c>
      <c r="B31" s="36" t="s">
        <v>919</v>
      </c>
      <c r="C31" s="36" t="s">
        <v>920</v>
      </c>
      <c r="D31" s="36" t="s">
        <v>658</v>
      </c>
      <c r="E31" s="36" t="s">
        <v>581</v>
      </c>
      <c r="F31" s="36" t="s">
        <v>920</v>
      </c>
      <c r="G31" s="36" t="s">
        <v>921</v>
      </c>
      <c r="M31" s="36" t="s">
        <v>582</v>
      </c>
      <c r="O31" s="36">
        <v>1553</v>
      </c>
    </row>
    <row r="32" spans="1:15" x14ac:dyDescent="0.3">
      <c r="A32" s="76">
        <v>44986</v>
      </c>
      <c r="B32" t="s">
        <v>925</v>
      </c>
      <c r="C32" t="s">
        <v>926</v>
      </c>
      <c r="D32" t="s">
        <v>878</v>
      </c>
      <c r="E32" t="s">
        <v>586</v>
      </c>
      <c r="F32" t="s">
        <v>587</v>
      </c>
      <c r="G32" t="s">
        <v>927</v>
      </c>
      <c r="O32">
        <v>1478</v>
      </c>
    </row>
    <row r="33" spans="1:15" x14ac:dyDescent="0.3">
      <c r="A33" s="76">
        <v>44986</v>
      </c>
      <c r="B33" t="s">
        <v>928</v>
      </c>
      <c r="C33" t="s">
        <v>929</v>
      </c>
      <c r="D33" t="s">
        <v>650</v>
      </c>
      <c r="E33" t="s">
        <v>581</v>
      </c>
      <c r="F33" t="s">
        <v>929</v>
      </c>
      <c r="G33" t="s">
        <v>930</v>
      </c>
      <c r="M33" t="s">
        <v>582</v>
      </c>
      <c r="O33">
        <v>1588</v>
      </c>
    </row>
    <row r="34" spans="1:15" x14ac:dyDescent="0.3">
      <c r="A34" s="76">
        <v>44986</v>
      </c>
      <c r="B34" t="s">
        <v>931</v>
      </c>
      <c r="C34" t="s">
        <v>932</v>
      </c>
      <c r="D34" t="s">
        <v>878</v>
      </c>
      <c r="E34" t="s">
        <v>586</v>
      </c>
      <c r="F34" t="s">
        <v>587</v>
      </c>
      <c r="G34">
        <v>49463</v>
      </c>
      <c r="O34">
        <v>1478</v>
      </c>
    </row>
    <row r="35" spans="1:15" x14ac:dyDescent="0.3">
      <c r="A35" t="s">
        <v>933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58F6C-828C-4F73-BDCD-888645F7C3FB}">
  <dimension ref="A1:Q32"/>
  <sheetViews>
    <sheetView topLeftCell="A12" workbookViewId="0">
      <selection activeCell="B31" sqref="B31"/>
    </sheetView>
  </sheetViews>
  <sheetFormatPr defaultRowHeight="14.4" x14ac:dyDescent="0.3"/>
  <sheetData>
    <row r="1" spans="1:17" x14ac:dyDescent="0.3">
      <c r="A1" t="s">
        <v>542</v>
      </c>
      <c r="B1">
        <v>2023</v>
      </c>
    </row>
    <row r="3" spans="1:17" x14ac:dyDescent="0.3">
      <c r="A3" t="s">
        <v>543</v>
      </c>
      <c r="C3" t="s">
        <v>544</v>
      </c>
    </row>
    <row r="5" spans="1:17" x14ac:dyDescent="0.3">
      <c r="A5" t="s">
        <v>545</v>
      </c>
      <c r="B5" t="s">
        <v>673</v>
      </c>
      <c r="C5" t="s">
        <v>674</v>
      </c>
    </row>
    <row r="6" spans="1:17" x14ac:dyDescent="0.3">
      <c r="A6" t="s">
        <v>547</v>
      </c>
      <c r="B6" t="s">
        <v>548</v>
      </c>
    </row>
    <row r="7" spans="1:17" x14ac:dyDescent="0.3">
      <c r="A7" t="s">
        <v>549</v>
      </c>
      <c r="B7" t="s">
        <v>550</v>
      </c>
    </row>
    <row r="8" spans="1:17" x14ac:dyDescent="0.3">
      <c r="A8" t="s">
        <v>551</v>
      </c>
      <c r="B8" t="s">
        <v>552</v>
      </c>
    </row>
    <row r="9" spans="1:17" x14ac:dyDescent="0.3">
      <c r="A9" t="s">
        <v>553</v>
      </c>
      <c r="B9" t="s">
        <v>554</v>
      </c>
    </row>
    <row r="10" spans="1:17" x14ac:dyDescent="0.3">
      <c r="A10" t="s">
        <v>555</v>
      </c>
      <c r="B10" t="s">
        <v>556</v>
      </c>
    </row>
    <row r="11" spans="1:17" x14ac:dyDescent="0.3">
      <c r="A11" t="s">
        <v>557</v>
      </c>
      <c r="B11" t="s">
        <v>558</v>
      </c>
    </row>
    <row r="13" spans="1:17" x14ac:dyDescent="0.3">
      <c r="A13" t="s">
        <v>859</v>
      </c>
      <c r="D13" t="s">
        <v>860</v>
      </c>
      <c r="E13" t="s">
        <v>918</v>
      </c>
    </row>
    <row r="15" spans="1:17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</row>
    <row r="16" spans="1:17" x14ac:dyDescent="0.3">
      <c r="A16" s="149">
        <v>45160</v>
      </c>
      <c r="B16" t="s">
        <v>862</v>
      </c>
      <c r="C16" t="s">
        <v>863</v>
      </c>
      <c r="D16" t="s">
        <v>658</v>
      </c>
      <c r="E16" t="s">
        <v>581</v>
      </c>
      <c r="F16" t="s">
        <v>863</v>
      </c>
      <c r="G16" t="s">
        <v>864</v>
      </c>
      <c r="M16" t="s">
        <v>582</v>
      </c>
      <c r="O16">
        <v>1457</v>
      </c>
    </row>
    <row r="17" spans="1:15" x14ac:dyDescent="0.3">
      <c r="A17" s="149">
        <v>45160</v>
      </c>
      <c r="B17" t="s">
        <v>862</v>
      </c>
      <c r="C17" t="s">
        <v>865</v>
      </c>
      <c r="D17" t="s">
        <v>658</v>
      </c>
      <c r="E17" t="s">
        <v>581</v>
      </c>
      <c r="F17" t="s">
        <v>865</v>
      </c>
      <c r="G17" t="s">
        <v>866</v>
      </c>
      <c r="M17" t="s">
        <v>582</v>
      </c>
      <c r="O17">
        <v>1457</v>
      </c>
    </row>
    <row r="18" spans="1:15" x14ac:dyDescent="0.3">
      <c r="A18" s="149">
        <v>45160</v>
      </c>
      <c r="B18" t="s">
        <v>862</v>
      </c>
      <c r="C18" t="s">
        <v>867</v>
      </c>
      <c r="D18" t="s">
        <v>658</v>
      </c>
      <c r="E18" t="s">
        <v>581</v>
      </c>
      <c r="F18" t="s">
        <v>867</v>
      </c>
      <c r="G18" t="s">
        <v>868</v>
      </c>
      <c r="M18" t="s">
        <v>582</v>
      </c>
      <c r="O18">
        <v>1457</v>
      </c>
    </row>
    <row r="19" spans="1:15" x14ac:dyDescent="0.3">
      <c r="A19" s="149">
        <v>45160</v>
      </c>
      <c r="B19" t="s">
        <v>862</v>
      </c>
      <c r="C19" t="s">
        <v>869</v>
      </c>
      <c r="D19" t="s">
        <v>650</v>
      </c>
      <c r="E19" t="s">
        <v>581</v>
      </c>
      <c r="F19" t="s">
        <v>869</v>
      </c>
      <c r="G19" t="s">
        <v>870</v>
      </c>
      <c r="M19" t="s">
        <v>582</v>
      </c>
      <c r="O19">
        <v>1457</v>
      </c>
    </row>
    <row r="20" spans="1:15" x14ac:dyDescent="0.3">
      <c r="A20" s="149">
        <v>45160</v>
      </c>
      <c r="B20" t="s">
        <v>862</v>
      </c>
      <c r="C20" t="s">
        <v>871</v>
      </c>
      <c r="D20" t="s">
        <v>650</v>
      </c>
      <c r="E20" t="s">
        <v>581</v>
      </c>
      <c r="F20" t="s">
        <v>871</v>
      </c>
      <c r="G20" t="s">
        <v>872</v>
      </c>
      <c r="M20" t="s">
        <v>582</v>
      </c>
      <c r="O20">
        <v>1457</v>
      </c>
    </row>
    <row r="21" spans="1:15" x14ac:dyDescent="0.3">
      <c r="A21" s="149">
        <v>45221</v>
      </c>
      <c r="B21" t="s">
        <v>885</v>
      </c>
      <c r="C21" t="s">
        <v>875</v>
      </c>
      <c r="D21" t="s">
        <v>876</v>
      </c>
      <c r="E21" t="s">
        <v>586</v>
      </c>
      <c r="F21" t="s">
        <v>587</v>
      </c>
      <c r="G21" t="s">
        <v>890</v>
      </c>
      <c r="O21">
        <v>1366</v>
      </c>
    </row>
    <row r="22" spans="1:15" x14ac:dyDescent="0.3">
      <c r="A22" s="149">
        <v>45221</v>
      </c>
      <c r="B22" t="s">
        <v>891</v>
      </c>
      <c r="C22" t="s">
        <v>877</v>
      </c>
      <c r="D22" t="s">
        <v>878</v>
      </c>
      <c r="E22" t="s">
        <v>586</v>
      </c>
      <c r="F22" t="s">
        <v>587</v>
      </c>
      <c r="G22" t="s">
        <v>892</v>
      </c>
      <c r="O22">
        <v>1366</v>
      </c>
    </row>
    <row r="23" spans="1:15" x14ac:dyDescent="0.3">
      <c r="A23" s="149">
        <v>45221</v>
      </c>
      <c r="B23" t="s">
        <v>883</v>
      </c>
      <c r="C23" t="s">
        <v>879</v>
      </c>
      <c r="D23" t="s">
        <v>876</v>
      </c>
      <c r="E23" t="s">
        <v>586</v>
      </c>
      <c r="F23" t="s">
        <v>587</v>
      </c>
      <c r="G23" t="s">
        <v>893</v>
      </c>
      <c r="O23">
        <v>1366</v>
      </c>
    </row>
    <row r="24" spans="1:15" x14ac:dyDescent="0.3">
      <c r="A24" s="149">
        <v>45221</v>
      </c>
      <c r="B24" t="s">
        <v>883</v>
      </c>
      <c r="C24" t="s">
        <v>880</v>
      </c>
      <c r="D24" t="s">
        <v>878</v>
      </c>
      <c r="E24" t="s">
        <v>586</v>
      </c>
      <c r="F24" t="s">
        <v>587</v>
      </c>
      <c r="G24" t="s">
        <v>894</v>
      </c>
      <c r="O24">
        <v>1367</v>
      </c>
    </row>
    <row r="25" spans="1:15" x14ac:dyDescent="0.3">
      <c r="A25" s="149">
        <v>45221</v>
      </c>
      <c r="B25" t="s">
        <v>895</v>
      </c>
      <c r="C25" t="s">
        <v>881</v>
      </c>
      <c r="D25" t="s">
        <v>878</v>
      </c>
      <c r="E25" t="s">
        <v>586</v>
      </c>
      <c r="F25" t="s">
        <v>587</v>
      </c>
      <c r="G25" t="s">
        <v>896</v>
      </c>
      <c r="O25">
        <v>1367</v>
      </c>
    </row>
    <row r="26" spans="1:15" x14ac:dyDescent="0.3">
      <c r="A26" s="149">
        <v>45221</v>
      </c>
      <c r="B26" t="s">
        <v>897</v>
      </c>
      <c r="C26" t="s">
        <v>882</v>
      </c>
      <c r="D26" t="s">
        <v>658</v>
      </c>
      <c r="E26" t="s">
        <v>581</v>
      </c>
      <c r="F26" t="s">
        <v>882</v>
      </c>
      <c r="G26" t="s">
        <v>898</v>
      </c>
      <c r="M26" t="s">
        <v>582</v>
      </c>
      <c r="O26">
        <v>1476</v>
      </c>
    </row>
    <row r="27" spans="1:15" x14ac:dyDescent="0.3">
      <c r="A27" s="149">
        <v>45252</v>
      </c>
      <c r="B27" t="s">
        <v>899</v>
      </c>
      <c r="C27" t="s">
        <v>900</v>
      </c>
      <c r="D27" t="s">
        <v>901</v>
      </c>
      <c r="E27" t="s">
        <v>581</v>
      </c>
      <c r="F27" t="s">
        <v>900</v>
      </c>
      <c r="G27" t="s">
        <v>902</v>
      </c>
      <c r="M27" t="s">
        <v>582</v>
      </c>
      <c r="O27">
        <v>1496</v>
      </c>
    </row>
    <row r="28" spans="1:15" x14ac:dyDescent="0.3">
      <c r="A28" s="149">
        <v>45252</v>
      </c>
      <c r="B28" t="s">
        <v>903</v>
      </c>
      <c r="C28" t="s">
        <v>904</v>
      </c>
      <c r="D28" t="s">
        <v>849</v>
      </c>
      <c r="E28" t="s">
        <v>581</v>
      </c>
      <c r="F28" t="s">
        <v>904</v>
      </c>
      <c r="G28" t="s">
        <v>905</v>
      </c>
      <c r="M28" t="s">
        <v>582</v>
      </c>
      <c r="O28">
        <v>1503</v>
      </c>
    </row>
    <row r="29" spans="1:15" x14ac:dyDescent="0.3">
      <c r="A29" s="149">
        <v>45282</v>
      </c>
      <c r="B29" t="s">
        <v>908</v>
      </c>
      <c r="C29" t="s">
        <v>909</v>
      </c>
      <c r="D29" t="s">
        <v>878</v>
      </c>
      <c r="E29" t="s">
        <v>586</v>
      </c>
      <c r="F29" t="s">
        <v>587</v>
      </c>
      <c r="G29" t="s">
        <v>910</v>
      </c>
      <c r="O29">
        <v>1417</v>
      </c>
    </row>
    <row r="30" spans="1:15" x14ac:dyDescent="0.3">
      <c r="A30" s="149">
        <v>45282</v>
      </c>
      <c r="B30" t="s">
        <v>911</v>
      </c>
      <c r="C30" t="s">
        <v>912</v>
      </c>
      <c r="D30" t="s">
        <v>658</v>
      </c>
      <c r="E30" t="s">
        <v>581</v>
      </c>
      <c r="F30" t="s">
        <v>912</v>
      </c>
      <c r="G30" t="s">
        <v>913</v>
      </c>
      <c r="M30" t="s">
        <v>582</v>
      </c>
      <c r="O30">
        <v>1524</v>
      </c>
    </row>
    <row r="31" spans="1:15" x14ac:dyDescent="0.3">
      <c r="A31" s="149">
        <v>44949</v>
      </c>
      <c r="B31" t="s">
        <v>919</v>
      </c>
      <c r="C31" t="s">
        <v>920</v>
      </c>
      <c r="D31" t="s">
        <v>658</v>
      </c>
      <c r="E31" t="s">
        <v>581</v>
      </c>
      <c r="F31" t="s">
        <v>920</v>
      </c>
      <c r="G31" t="s">
        <v>921</v>
      </c>
      <c r="M31" t="s">
        <v>582</v>
      </c>
      <c r="O31">
        <v>1553</v>
      </c>
    </row>
    <row r="32" spans="1:15" x14ac:dyDescent="0.3">
      <c r="A32" t="s">
        <v>922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948E0-F832-40A8-A31A-8E888AAA4D53}">
  <dimension ref="A1:Q30"/>
  <sheetViews>
    <sheetView topLeftCell="A9" workbookViewId="0">
      <selection activeCell="G29" sqref="G29:G30"/>
    </sheetView>
  </sheetViews>
  <sheetFormatPr defaultRowHeight="14.4" x14ac:dyDescent="0.3"/>
  <sheetData>
    <row r="1" spans="1:17" x14ac:dyDescent="0.3">
      <c r="A1" t="s">
        <v>542</v>
      </c>
      <c r="B1">
        <v>2023</v>
      </c>
    </row>
    <row r="3" spans="1:17" x14ac:dyDescent="0.3">
      <c r="A3" t="s">
        <v>543</v>
      </c>
      <c r="C3" t="s">
        <v>544</v>
      </c>
    </row>
    <row r="5" spans="1:17" x14ac:dyDescent="0.3">
      <c r="A5" t="s">
        <v>545</v>
      </c>
      <c r="B5" t="s">
        <v>673</v>
      </c>
      <c r="C5" t="s">
        <v>674</v>
      </c>
    </row>
    <row r="6" spans="1:17" x14ac:dyDescent="0.3">
      <c r="A6" t="s">
        <v>547</v>
      </c>
      <c r="B6" t="s">
        <v>548</v>
      </c>
    </row>
    <row r="7" spans="1:17" x14ac:dyDescent="0.3">
      <c r="A7" t="s">
        <v>549</v>
      </c>
      <c r="B7" t="s">
        <v>550</v>
      </c>
    </row>
    <row r="8" spans="1:17" x14ac:dyDescent="0.3">
      <c r="A8" t="s">
        <v>551</v>
      </c>
      <c r="B8" t="s">
        <v>552</v>
      </c>
    </row>
    <row r="9" spans="1:17" x14ac:dyDescent="0.3">
      <c r="A9" t="s">
        <v>553</v>
      </c>
      <c r="B9" t="s">
        <v>554</v>
      </c>
    </row>
    <row r="10" spans="1:17" x14ac:dyDescent="0.3">
      <c r="A10" t="s">
        <v>555</v>
      </c>
      <c r="B10" t="s">
        <v>556</v>
      </c>
    </row>
    <row r="11" spans="1:17" x14ac:dyDescent="0.3">
      <c r="A11" t="s">
        <v>557</v>
      </c>
      <c r="B11" t="s">
        <v>558</v>
      </c>
    </row>
    <row r="13" spans="1:17" x14ac:dyDescent="0.3">
      <c r="A13" t="s">
        <v>859</v>
      </c>
      <c r="D13" t="s">
        <v>860</v>
      </c>
      <c r="E13" t="s">
        <v>907</v>
      </c>
    </row>
    <row r="15" spans="1:17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</row>
    <row r="16" spans="1:17" x14ac:dyDescent="0.3">
      <c r="A16" s="76">
        <v>44774</v>
      </c>
      <c r="B16" t="s">
        <v>862</v>
      </c>
      <c r="C16" t="s">
        <v>863</v>
      </c>
      <c r="D16" t="s">
        <v>658</v>
      </c>
      <c r="E16" t="s">
        <v>581</v>
      </c>
      <c r="F16" t="s">
        <v>863</v>
      </c>
      <c r="G16" t="s">
        <v>864</v>
      </c>
      <c r="M16" t="s">
        <v>582</v>
      </c>
      <c r="O16">
        <v>1457</v>
      </c>
    </row>
    <row r="17" spans="1:15" x14ac:dyDescent="0.3">
      <c r="A17" s="76">
        <v>44774</v>
      </c>
      <c r="B17" t="s">
        <v>862</v>
      </c>
      <c r="C17" t="s">
        <v>865</v>
      </c>
      <c r="D17" t="s">
        <v>658</v>
      </c>
      <c r="E17" t="s">
        <v>581</v>
      </c>
      <c r="F17" t="s">
        <v>865</v>
      </c>
      <c r="G17" t="s">
        <v>866</v>
      </c>
      <c r="M17" t="s">
        <v>582</v>
      </c>
      <c r="O17">
        <v>1457</v>
      </c>
    </row>
    <row r="18" spans="1:15" x14ac:dyDescent="0.3">
      <c r="A18" s="76">
        <v>44774</v>
      </c>
      <c r="B18" t="s">
        <v>862</v>
      </c>
      <c r="C18" t="s">
        <v>867</v>
      </c>
      <c r="D18" t="s">
        <v>658</v>
      </c>
      <c r="E18" t="s">
        <v>581</v>
      </c>
      <c r="F18" t="s">
        <v>867</v>
      </c>
      <c r="G18" t="s">
        <v>868</v>
      </c>
      <c r="M18" t="s">
        <v>582</v>
      </c>
      <c r="O18">
        <v>1457</v>
      </c>
    </row>
    <row r="19" spans="1:15" x14ac:dyDescent="0.3">
      <c r="A19" s="76">
        <v>44774</v>
      </c>
      <c r="B19" t="s">
        <v>862</v>
      </c>
      <c r="C19" t="s">
        <v>869</v>
      </c>
      <c r="D19" t="s">
        <v>650</v>
      </c>
      <c r="E19" t="s">
        <v>581</v>
      </c>
      <c r="F19" t="s">
        <v>869</v>
      </c>
      <c r="G19" t="s">
        <v>870</v>
      </c>
      <c r="M19" t="s">
        <v>582</v>
      </c>
      <c r="O19">
        <v>1457</v>
      </c>
    </row>
    <row r="20" spans="1:15" x14ac:dyDescent="0.3">
      <c r="A20" s="76">
        <v>44774</v>
      </c>
      <c r="B20" t="s">
        <v>862</v>
      </c>
      <c r="C20" t="s">
        <v>871</v>
      </c>
      <c r="D20" t="s">
        <v>650</v>
      </c>
      <c r="E20" t="s">
        <v>581</v>
      </c>
      <c r="F20" t="s">
        <v>871</v>
      </c>
      <c r="G20" t="s">
        <v>872</v>
      </c>
      <c r="M20" t="s">
        <v>582</v>
      </c>
      <c r="O20">
        <v>1457</v>
      </c>
    </row>
    <row r="21" spans="1:15" x14ac:dyDescent="0.3">
      <c r="A21" s="76">
        <v>44835</v>
      </c>
      <c r="B21" t="s">
        <v>885</v>
      </c>
      <c r="C21" t="s">
        <v>875</v>
      </c>
      <c r="D21" t="s">
        <v>876</v>
      </c>
      <c r="E21" t="s">
        <v>586</v>
      </c>
      <c r="F21" t="s">
        <v>587</v>
      </c>
      <c r="G21" t="s">
        <v>890</v>
      </c>
      <c r="O21">
        <v>1366</v>
      </c>
    </row>
    <row r="22" spans="1:15" x14ac:dyDescent="0.3">
      <c r="A22" s="76">
        <v>44835</v>
      </c>
      <c r="B22" t="s">
        <v>891</v>
      </c>
      <c r="C22" t="s">
        <v>877</v>
      </c>
      <c r="D22" t="s">
        <v>878</v>
      </c>
      <c r="E22" t="s">
        <v>586</v>
      </c>
      <c r="F22" t="s">
        <v>587</v>
      </c>
      <c r="G22" t="s">
        <v>892</v>
      </c>
      <c r="O22">
        <v>1366</v>
      </c>
    </row>
    <row r="23" spans="1:15" x14ac:dyDescent="0.3">
      <c r="A23" s="76">
        <v>44835</v>
      </c>
      <c r="B23" t="s">
        <v>883</v>
      </c>
      <c r="C23" t="s">
        <v>879</v>
      </c>
      <c r="D23" t="s">
        <v>876</v>
      </c>
      <c r="E23" t="s">
        <v>586</v>
      </c>
      <c r="F23" t="s">
        <v>587</v>
      </c>
      <c r="G23" t="s">
        <v>893</v>
      </c>
      <c r="O23">
        <v>1366</v>
      </c>
    </row>
    <row r="24" spans="1:15" x14ac:dyDescent="0.3">
      <c r="A24" s="76">
        <v>44835</v>
      </c>
      <c r="B24" t="s">
        <v>883</v>
      </c>
      <c r="C24" t="s">
        <v>880</v>
      </c>
      <c r="D24" t="s">
        <v>878</v>
      </c>
      <c r="E24" t="s">
        <v>586</v>
      </c>
      <c r="F24" t="s">
        <v>587</v>
      </c>
      <c r="G24" t="s">
        <v>894</v>
      </c>
      <c r="O24">
        <v>1367</v>
      </c>
    </row>
    <row r="25" spans="1:15" x14ac:dyDescent="0.3">
      <c r="A25" s="76">
        <v>44835</v>
      </c>
      <c r="B25" t="s">
        <v>895</v>
      </c>
      <c r="C25" t="s">
        <v>881</v>
      </c>
      <c r="D25" t="s">
        <v>878</v>
      </c>
      <c r="E25" t="s">
        <v>586</v>
      </c>
      <c r="F25" t="s">
        <v>587</v>
      </c>
      <c r="G25" t="s">
        <v>896</v>
      </c>
      <c r="O25">
        <v>1367</v>
      </c>
    </row>
    <row r="26" spans="1:15" x14ac:dyDescent="0.3">
      <c r="A26" s="76">
        <v>44835</v>
      </c>
      <c r="B26" t="s">
        <v>897</v>
      </c>
      <c r="C26" t="s">
        <v>882</v>
      </c>
      <c r="D26" t="s">
        <v>658</v>
      </c>
      <c r="E26" t="s">
        <v>581</v>
      </c>
      <c r="F26" t="s">
        <v>882</v>
      </c>
      <c r="G26" t="s">
        <v>898</v>
      </c>
      <c r="M26" t="s">
        <v>582</v>
      </c>
      <c r="O26">
        <v>1476</v>
      </c>
    </row>
    <row r="27" spans="1:15" x14ac:dyDescent="0.3">
      <c r="A27" s="76">
        <v>44866</v>
      </c>
      <c r="B27" t="s">
        <v>899</v>
      </c>
      <c r="C27" t="s">
        <v>900</v>
      </c>
      <c r="D27" t="s">
        <v>901</v>
      </c>
      <c r="E27" t="s">
        <v>581</v>
      </c>
      <c r="F27" t="s">
        <v>900</v>
      </c>
      <c r="G27" t="s">
        <v>902</v>
      </c>
      <c r="M27" t="s">
        <v>582</v>
      </c>
      <c r="O27">
        <v>1496</v>
      </c>
    </row>
    <row r="28" spans="1:15" x14ac:dyDescent="0.3">
      <c r="A28" s="76">
        <v>44866</v>
      </c>
      <c r="B28" t="s">
        <v>903</v>
      </c>
      <c r="C28" t="s">
        <v>904</v>
      </c>
      <c r="D28" t="s">
        <v>849</v>
      </c>
      <c r="E28" t="s">
        <v>581</v>
      </c>
      <c r="F28" t="s">
        <v>904</v>
      </c>
      <c r="G28" t="s">
        <v>905</v>
      </c>
      <c r="M28" t="s">
        <v>582</v>
      </c>
      <c r="O28">
        <v>1503</v>
      </c>
    </row>
    <row r="29" spans="1:15" x14ac:dyDescent="0.3">
      <c r="A29" s="76">
        <v>44896</v>
      </c>
      <c r="B29" t="s">
        <v>908</v>
      </c>
      <c r="C29" t="s">
        <v>909</v>
      </c>
      <c r="D29" t="s">
        <v>878</v>
      </c>
      <c r="E29" t="s">
        <v>586</v>
      </c>
      <c r="F29" t="s">
        <v>587</v>
      </c>
      <c r="G29" t="s">
        <v>910</v>
      </c>
      <c r="O29">
        <v>1417</v>
      </c>
    </row>
    <row r="30" spans="1:15" x14ac:dyDescent="0.3">
      <c r="A30" s="76">
        <v>44896</v>
      </c>
      <c r="B30" t="s">
        <v>911</v>
      </c>
      <c r="C30" t="s">
        <v>912</v>
      </c>
      <c r="D30" t="s">
        <v>658</v>
      </c>
      <c r="E30" t="s">
        <v>581</v>
      </c>
      <c r="F30" t="s">
        <v>912</v>
      </c>
      <c r="G30" t="s">
        <v>913</v>
      </c>
      <c r="M30" t="s">
        <v>582</v>
      </c>
      <c r="O30">
        <v>1524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ADD14-3BF2-400F-94F6-3C0B12C4278F}">
  <dimension ref="A1:Q28"/>
  <sheetViews>
    <sheetView topLeftCell="A5" workbookViewId="0">
      <selection activeCell="G27" sqref="G27:G28"/>
    </sheetView>
  </sheetViews>
  <sheetFormatPr defaultRowHeight="14.4" x14ac:dyDescent="0.3"/>
  <sheetData>
    <row r="1" spans="1:17" x14ac:dyDescent="0.3">
      <c r="A1" t="s">
        <v>542</v>
      </c>
      <c r="B1">
        <v>2023</v>
      </c>
    </row>
    <row r="3" spans="1:17" x14ac:dyDescent="0.3">
      <c r="A3" t="s">
        <v>543</v>
      </c>
      <c r="C3" t="s">
        <v>544</v>
      </c>
    </row>
    <row r="5" spans="1:17" x14ac:dyDescent="0.3">
      <c r="A5" t="s">
        <v>545</v>
      </c>
      <c r="B5" t="s">
        <v>673</v>
      </c>
      <c r="C5" t="s">
        <v>674</v>
      </c>
    </row>
    <row r="6" spans="1:17" x14ac:dyDescent="0.3">
      <c r="A6" t="s">
        <v>547</v>
      </c>
      <c r="B6" t="s">
        <v>548</v>
      </c>
    </row>
    <row r="7" spans="1:17" x14ac:dyDescent="0.3">
      <c r="A7" t="s">
        <v>549</v>
      </c>
      <c r="B7" t="s">
        <v>550</v>
      </c>
    </row>
    <row r="8" spans="1:17" x14ac:dyDescent="0.3">
      <c r="A8" t="s">
        <v>551</v>
      </c>
      <c r="B8" t="s">
        <v>552</v>
      </c>
    </row>
    <row r="9" spans="1:17" x14ac:dyDescent="0.3">
      <c r="A9" t="s">
        <v>553</v>
      </c>
      <c r="B9" t="s">
        <v>554</v>
      </c>
    </row>
    <row r="10" spans="1:17" x14ac:dyDescent="0.3">
      <c r="A10" t="s">
        <v>555</v>
      </c>
      <c r="B10" t="s">
        <v>556</v>
      </c>
    </row>
    <row r="11" spans="1:17" x14ac:dyDescent="0.3">
      <c r="A11" t="s">
        <v>557</v>
      </c>
      <c r="B11" t="s">
        <v>558</v>
      </c>
    </row>
    <row r="13" spans="1:17" x14ac:dyDescent="0.3">
      <c r="A13" t="s">
        <v>859</v>
      </c>
      <c r="D13" t="s">
        <v>860</v>
      </c>
      <c r="E13" t="s">
        <v>889</v>
      </c>
    </row>
    <row r="15" spans="1:17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</row>
    <row r="16" spans="1:17" x14ac:dyDescent="0.3">
      <c r="A16" s="76">
        <v>44774</v>
      </c>
      <c r="B16" t="s">
        <v>862</v>
      </c>
      <c r="C16" t="s">
        <v>863</v>
      </c>
      <c r="D16" t="s">
        <v>658</v>
      </c>
      <c r="E16" t="s">
        <v>581</v>
      </c>
      <c r="F16" t="s">
        <v>863</v>
      </c>
      <c r="G16" t="s">
        <v>864</v>
      </c>
      <c r="M16" t="s">
        <v>582</v>
      </c>
      <c r="O16">
        <v>1457</v>
      </c>
    </row>
    <row r="17" spans="1:15" x14ac:dyDescent="0.3">
      <c r="A17" s="76">
        <v>44774</v>
      </c>
      <c r="B17" t="s">
        <v>862</v>
      </c>
      <c r="C17" t="s">
        <v>865</v>
      </c>
      <c r="D17" t="s">
        <v>658</v>
      </c>
      <c r="E17" t="s">
        <v>581</v>
      </c>
      <c r="F17" t="s">
        <v>865</v>
      </c>
      <c r="G17" t="s">
        <v>866</v>
      </c>
      <c r="M17" t="s">
        <v>582</v>
      </c>
      <c r="O17">
        <v>1457</v>
      </c>
    </row>
    <row r="18" spans="1:15" x14ac:dyDescent="0.3">
      <c r="A18" s="76">
        <v>44774</v>
      </c>
      <c r="B18" t="s">
        <v>862</v>
      </c>
      <c r="C18" t="s">
        <v>867</v>
      </c>
      <c r="D18" t="s">
        <v>658</v>
      </c>
      <c r="E18" t="s">
        <v>581</v>
      </c>
      <c r="F18" t="s">
        <v>867</v>
      </c>
      <c r="G18" t="s">
        <v>868</v>
      </c>
      <c r="M18" t="s">
        <v>582</v>
      </c>
      <c r="O18">
        <v>1457</v>
      </c>
    </row>
    <row r="19" spans="1:15" x14ac:dyDescent="0.3">
      <c r="A19" s="76">
        <v>44774</v>
      </c>
      <c r="B19" t="s">
        <v>862</v>
      </c>
      <c r="C19" t="s">
        <v>869</v>
      </c>
      <c r="D19" t="s">
        <v>650</v>
      </c>
      <c r="E19" t="s">
        <v>581</v>
      </c>
      <c r="F19" t="s">
        <v>869</v>
      </c>
      <c r="G19" t="s">
        <v>870</v>
      </c>
      <c r="M19" t="s">
        <v>582</v>
      </c>
      <c r="O19">
        <v>1457</v>
      </c>
    </row>
    <row r="20" spans="1:15" x14ac:dyDescent="0.3">
      <c r="A20" s="76">
        <v>44774</v>
      </c>
      <c r="B20" t="s">
        <v>862</v>
      </c>
      <c r="C20" t="s">
        <v>871</v>
      </c>
      <c r="D20" t="s">
        <v>650</v>
      </c>
      <c r="E20" t="s">
        <v>581</v>
      </c>
      <c r="F20" t="s">
        <v>871</v>
      </c>
      <c r="G20" t="s">
        <v>872</v>
      </c>
      <c r="M20" t="s">
        <v>582</v>
      </c>
      <c r="O20">
        <v>1457</v>
      </c>
    </row>
    <row r="21" spans="1:15" x14ac:dyDescent="0.3">
      <c r="A21" s="76">
        <v>44835</v>
      </c>
      <c r="B21" t="s">
        <v>885</v>
      </c>
      <c r="C21" t="s">
        <v>875</v>
      </c>
      <c r="D21" t="s">
        <v>876</v>
      </c>
      <c r="E21" t="s">
        <v>586</v>
      </c>
      <c r="F21" t="s">
        <v>587</v>
      </c>
      <c r="G21" t="s">
        <v>890</v>
      </c>
      <c r="O21">
        <v>1366</v>
      </c>
    </row>
    <row r="22" spans="1:15" x14ac:dyDescent="0.3">
      <c r="A22" s="76">
        <v>44835</v>
      </c>
      <c r="B22" t="s">
        <v>891</v>
      </c>
      <c r="C22" t="s">
        <v>877</v>
      </c>
      <c r="D22" t="s">
        <v>878</v>
      </c>
      <c r="E22" t="s">
        <v>586</v>
      </c>
      <c r="F22" t="s">
        <v>587</v>
      </c>
      <c r="G22" t="s">
        <v>892</v>
      </c>
      <c r="O22">
        <v>1366</v>
      </c>
    </row>
    <row r="23" spans="1:15" x14ac:dyDescent="0.3">
      <c r="A23" s="76">
        <v>44835</v>
      </c>
      <c r="B23" t="s">
        <v>883</v>
      </c>
      <c r="C23" t="s">
        <v>879</v>
      </c>
      <c r="D23" t="s">
        <v>876</v>
      </c>
      <c r="E23" t="s">
        <v>586</v>
      </c>
      <c r="F23" t="s">
        <v>587</v>
      </c>
      <c r="G23" t="s">
        <v>893</v>
      </c>
      <c r="O23">
        <v>1366</v>
      </c>
    </row>
    <row r="24" spans="1:15" x14ac:dyDescent="0.3">
      <c r="A24" s="76">
        <v>44835</v>
      </c>
      <c r="B24" t="s">
        <v>883</v>
      </c>
      <c r="C24" t="s">
        <v>880</v>
      </c>
      <c r="D24" t="s">
        <v>878</v>
      </c>
      <c r="E24" t="s">
        <v>586</v>
      </c>
      <c r="F24" t="s">
        <v>587</v>
      </c>
      <c r="G24" t="s">
        <v>894</v>
      </c>
      <c r="O24">
        <v>1367</v>
      </c>
    </row>
    <row r="25" spans="1:15" x14ac:dyDescent="0.3">
      <c r="A25" s="76">
        <v>44835</v>
      </c>
      <c r="B25" t="s">
        <v>895</v>
      </c>
      <c r="C25" t="s">
        <v>881</v>
      </c>
      <c r="D25" t="s">
        <v>878</v>
      </c>
      <c r="E25" t="s">
        <v>586</v>
      </c>
      <c r="F25" t="s">
        <v>587</v>
      </c>
      <c r="G25" t="s">
        <v>896</v>
      </c>
      <c r="O25">
        <v>1367</v>
      </c>
    </row>
    <row r="26" spans="1:15" x14ac:dyDescent="0.3">
      <c r="A26" s="76">
        <v>44835</v>
      </c>
      <c r="B26" t="s">
        <v>897</v>
      </c>
      <c r="C26" t="s">
        <v>882</v>
      </c>
      <c r="D26" t="s">
        <v>658</v>
      </c>
      <c r="E26" t="s">
        <v>581</v>
      </c>
      <c r="F26" t="s">
        <v>882</v>
      </c>
      <c r="G26" t="s">
        <v>898</v>
      </c>
      <c r="M26" t="s">
        <v>582</v>
      </c>
      <c r="O26">
        <v>1476</v>
      </c>
    </row>
    <row r="27" spans="1:15" x14ac:dyDescent="0.3">
      <c r="A27" s="76">
        <v>44866</v>
      </c>
      <c r="B27" t="s">
        <v>899</v>
      </c>
      <c r="C27" t="s">
        <v>900</v>
      </c>
      <c r="D27" t="s">
        <v>901</v>
      </c>
      <c r="E27" t="s">
        <v>581</v>
      </c>
      <c r="F27" t="s">
        <v>900</v>
      </c>
      <c r="G27" t="s">
        <v>902</v>
      </c>
      <c r="M27" t="s">
        <v>582</v>
      </c>
      <c r="O27">
        <v>1496</v>
      </c>
    </row>
    <row r="28" spans="1:15" x14ac:dyDescent="0.3">
      <c r="A28" s="76">
        <v>44866</v>
      </c>
      <c r="B28" t="s">
        <v>903</v>
      </c>
      <c r="C28" t="s">
        <v>904</v>
      </c>
      <c r="D28" t="s">
        <v>849</v>
      </c>
      <c r="E28" t="s">
        <v>581</v>
      </c>
      <c r="F28" t="s">
        <v>904</v>
      </c>
      <c r="G28" t="s">
        <v>905</v>
      </c>
      <c r="M28" t="s">
        <v>582</v>
      </c>
      <c r="O28">
        <v>1503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CDD3E-03F2-49E4-96B7-604C4B19D10A}">
  <dimension ref="A2:G21"/>
  <sheetViews>
    <sheetView topLeftCell="A2" workbookViewId="0">
      <selection activeCell="G15" sqref="G15:G20"/>
    </sheetView>
  </sheetViews>
  <sheetFormatPr defaultRowHeight="14.4" x14ac:dyDescent="0.3"/>
  <cols>
    <col min="1" max="1" width="27.6640625" customWidth="1"/>
    <col min="2" max="2" width="12.44140625" customWidth="1"/>
    <col min="3" max="3" width="23.5546875" customWidth="1"/>
    <col min="4" max="4" width="33.5546875" bestFit="1" customWidth="1"/>
    <col min="6" max="6" width="14.33203125" bestFit="1" customWidth="1"/>
    <col min="7" max="7" width="17.5546875" customWidth="1"/>
    <col min="257" max="257" width="27.6640625" customWidth="1"/>
    <col min="258" max="258" width="12.44140625" customWidth="1"/>
    <col min="259" max="259" width="23.5546875" customWidth="1"/>
    <col min="260" max="260" width="33.5546875" bestFit="1" customWidth="1"/>
    <col min="262" max="262" width="14.33203125" bestFit="1" customWidth="1"/>
    <col min="263" max="263" width="17.5546875" customWidth="1"/>
    <col min="513" max="513" width="27.6640625" customWidth="1"/>
    <col min="514" max="514" width="12.44140625" customWidth="1"/>
    <col min="515" max="515" width="23.5546875" customWidth="1"/>
    <col min="516" max="516" width="33.5546875" bestFit="1" customWidth="1"/>
    <col min="518" max="518" width="14.33203125" bestFit="1" customWidth="1"/>
    <col min="519" max="519" width="17.5546875" customWidth="1"/>
    <col min="769" max="769" width="27.6640625" customWidth="1"/>
    <col min="770" max="770" width="12.44140625" customWidth="1"/>
    <col min="771" max="771" width="23.5546875" customWidth="1"/>
    <col min="772" max="772" width="33.5546875" bestFit="1" customWidth="1"/>
    <col min="774" max="774" width="14.33203125" bestFit="1" customWidth="1"/>
    <col min="775" max="775" width="17.5546875" customWidth="1"/>
    <col min="1025" max="1025" width="27.6640625" customWidth="1"/>
    <col min="1026" max="1026" width="12.44140625" customWidth="1"/>
    <col min="1027" max="1027" width="23.5546875" customWidth="1"/>
    <col min="1028" max="1028" width="33.5546875" bestFit="1" customWidth="1"/>
    <col min="1030" max="1030" width="14.33203125" bestFit="1" customWidth="1"/>
    <col min="1031" max="1031" width="17.5546875" customWidth="1"/>
    <col min="1281" max="1281" width="27.6640625" customWidth="1"/>
    <col min="1282" max="1282" width="12.44140625" customWidth="1"/>
    <col min="1283" max="1283" width="23.5546875" customWidth="1"/>
    <col min="1284" max="1284" width="33.5546875" bestFit="1" customWidth="1"/>
    <col min="1286" max="1286" width="14.33203125" bestFit="1" customWidth="1"/>
    <col min="1287" max="1287" width="17.5546875" customWidth="1"/>
    <col min="1537" max="1537" width="27.6640625" customWidth="1"/>
    <col min="1538" max="1538" width="12.44140625" customWidth="1"/>
    <col min="1539" max="1539" width="23.5546875" customWidth="1"/>
    <col min="1540" max="1540" width="33.5546875" bestFit="1" customWidth="1"/>
    <col min="1542" max="1542" width="14.33203125" bestFit="1" customWidth="1"/>
    <col min="1543" max="1543" width="17.5546875" customWidth="1"/>
    <col min="1793" max="1793" width="27.6640625" customWidth="1"/>
    <col min="1794" max="1794" width="12.44140625" customWidth="1"/>
    <col min="1795" max="1795" width="23.5546875" customWidth="1"/>
    <col min="1796" max="1796" width="33.5546875" bestFit="1" customWidth="1"/>
    <col min="1798" max="1798" width="14.33203125" bestFit="1" customWidth="1"/>
    <col min="1799" max="1799" width="17.5546875" customWidth="1"/>
    <col min="2049" max="2049" width="27.6640625" customWidth="1"/>
    <col min="2050" max="2050" width="12.44140625" customWidth="1"/>
    <col min="2051" max="2051" width="23.5546875" customWidth="1"/>
    <col min="2052" max="2052" width="33.5546875" bestFit="1" customWidth="1"/>
    <col min="2054" max="2054" width="14.33203125" bestFit="1" customWidth="1"/>
    <col min="2055" max="2055" width="17.5546875" customWidth="1"/>
    <col min="2305" max="2305" width="27.6640625" customWidth="1"/>
    <col min="2306" max="2306" width="12.44140625" customWidth="1"/>
    <col min="2307" max="2307" width="23.5546875" customWidth="1"/>
    <col min="2308" max="2308" width="33.5546875" bestFit="1" customWidth="1"/>
    <col min="2310" max="2310" width="14.33203125" bestFit="1" customWidth="1"/>
    <col min="2311" max="2311" width="17.5546875" customWidth="1"/>
    <col min="2561" max="2561" width="27.6640625" customWidth="1"/>
    <col min="2562" max="2562" width="12.44140625" customWidth="1"/>
    <col min="2563" max="2563" width="23.5546875" customWidth="1"/>
    <col min="2564" max="2564" width="33.5546875" bestFit="1" customWidth="1"/>
    <col min="2566" max="2566" width="14.33203125" bestFit="1" customWidth="1"/>
    <col min="2567" max="2567" width="17.5546875" customWidth="1"/>
    <col min="2817" max="2817" width="27.6640625" customWidth="1"/>
    <col min="2818" max="2818" width="12.44140625" customWidth="1"/>
    <col min="2819" max="2819" width="23.5546875" customWidth="1"/>
    <col min="2820" max="2820" width="33.5546875" bestFit="1" customWidth="1"/>
    <col min="2822" max="2822" width="14.33203125" bestFit="1" customWidth="1"/>
    <col min="2823" max="2823" width="17.5546875" customWidth="1"/>
    <col min="3073" max="3073" width="27.6640625" customWidth="1"/>
    <col min="3074" max="3074" width="12.44140625" customWidth="1"/>
    <col min="3075" max="3075" width="23.5546875" customWidth="1"/>
    <col min="3076" max="3076" width="33.5546875" bestFit="1" customWidth="1"/>
    <col min="3078" max="3078" width="14.33203125" bestFit="1" customWidth="1"/>
    <col min="3079" max="3079" width="17.5546875" customWidth="1"/>
    <col min="3329" max="3329" width="27.6640625" customWidth="1"/>
    <col min="3330" max="3330" width="12.44140625" customWidth="1"/>
    <col min="3331" max="3331" width="23.5546875" customWidth="1"/>
    <col min="3332" max="3332" width="33.5546875" bestFit="1" customWidth="1"/>
    <col min="3334" max="3334" width="14.33203125" bestFit="1" customWidth="1"/>
    <col min="3335" max="3335" width="17.5546875" customWidth="1"/>
    <col min="3585" max="3585" width="27.6640625" customWidth="1"/>
    <col min="3586" max="3586" width="12.44140625" customWidth="1"/>
    <col min="3587" max="3587" width="23.5546875" customWidth="1"/>
    <col min="3588" max="3588" width="33.5546875" bestFit="1" customWidth="1"/>
    <col min="3590" max="3590" width="14.33203125" bestFit="1" customWidth="1"/>
    <col min="3591" max="3591" width="17.5546875" customWidth="1"/>
    <col min="3841" max="3841" width="27.6640625" customWidth="1"/>
    <col min="3842" max="3842" width="12.44140625" customWidth="1"/>
    <col min="3843" max="3843" width="23.5546875" customWidth="1"/>
    <col min="3844" max="3844" width="33.5546875" bestFit="1" customWidth="1"/>
    <col min="3846" max="3846" width="14.33203125" bestFit="1" customWidth="1"/>
    <col min="3847" max="3847" width="17.5546875" customWidth="1"/>
    <col min="4097" max="4097" width="27.6640625" customWidth="1"/>
    <col min="4098" max="4098" width="12.44140625" customWidth="1"/>
    <col min="4099" max="4099" width="23.5546875" customWidth="1"/>
    <col min="4100" max="4100" width="33.5546875" bestFit="1" customWidth="1"/>
    <col min="4102" max="4102" width="14.33203125" bestFit="1" customWidth="1"/>
    <col min="4103" max="4103" width="17.5546875" customWidth="1"/>
    <col min="4353" max="4353" width="27.6640625" customWidth="1"/>
    <col min="4354" max="4354" width="12.44140625" customWidth="1"/>
    <col min="4355" max="4355" width="23.5546875" customWidth="1"/>
    <col min="4356" max="4356" width="33.5546875" bestFit="1" customWidth="1"/>
    <col min="4358" max="4358" width="14.33203125" bestFit="1" customWidth="1"/>
    <col min="4359" max="4359" width="17.5546875" customWidth="1"/>
    <col min="4609" max="4609" width="27.6640625" customWidth="1"/>
    <col min="4610" max="4610" width="12.44140625" customWidth="1"/>
    <col min="4611" max="4611" width="23.5546875" customWidth="1"/>
    <col min="4612" max="4612" width="33.5546875" bestFit="1" customWidth="1"/>
    <col min="4614" max="4614" width="14.33203125" bestFit="1" customWidth="1"/>
    <col min="4615" max="4615" width="17.5546875" customWidth="1"/>
    <col min="4865" max="4865" width="27.6640625" customWidth="1"/>
    <col min="4866" max="4866" width="12.44140625" customWidth="1"/>
    <col min="4867" max="4867" width="23.5546875" customWidth="1"/>
    <col min="4868" max="4868" width="33.5546875" bestFit="1" customWidth="1"/>
    <col min="4870" max="4870" width="14.33203125" bestFit="1" customWidth="1"/>
    <col min="4871" max="4871" width="17.5546875" customWidth="1"/>
    <col min="5121" max="5121" width="27.6640625" customWidth="1"/>
    <col min="5122" max="5122" width="12.44140625" customWidth="1"/>
    <col min="5123" max="5123" width="23.5546875" customWidth="1"/>
    <col min="5124" max="5124" width="33.5546875" bestFit="1" customWidth="1"/>
    <col min="5126" max="5126" width="14.33203125" bestFit="1" customWidth="1"/>
    <col min="5127" max="5127" width="17.5546875" customWidth="1"/>
    <col min="5377" max="5377" width="27.6640625" customWidth="1"/>
    <col min="5378" max="5378" width="12.44140625" customWidth="1"/>
    <col min="5379" max="5379" width="23.5546875" customWidth="1"/>
    <col min="5380" max="5380" width="33.5546875" bestFit="1" customWidth="1"/>
    <col min="5382" max="5382" width="14.33203125" bestFit="1" customWidth="1"/>
    <col min="5383" max="5383" width="17.5546875" customWidth="1"/>
    <col min="5633" max="5633" width="27.6640625" customWidth="1"/>
    <col min="5634" max="5634" width="12.44140625" customWidth="1"/>
    <col min="5635" max="5635" width="23.5546875" customWidth="1"/>
    <col min="5636" max="5636" width="33.5546875" bestFit="1" customWidth="1"/>
    <col min="5638" max="5638" width="14.33203125" bestFit="1" customWidth="1"/>
    <col min="5639" max="5639" width="17.5546875" customWidth="1"/>
    <col min="5889" max="5889" width="27.6640625" customWidth="1"/>
    <col min="5890" max="5890" width="12.44140625" customWidth="1"/>
    <col min="5891" max="5891" width="23.5546875" customWidth="1"/>
    <col min="5892" max="5892" width="33.5546875" bestFit="1" customWidth="1"/>
    <col min="5894" max="5894" width="14.33203125" bestFit="1" customWidth="1"/>
    <col min="5895" max="5895" width="17.5546875" customWidth="1"/>
    <col min="6145" max="6145" width="27.6640625" customWidth="1"/>
    <col min="6146" max="6146" width="12.44140625" customWidth="1"/>
    <col min="6147" max="6147" width="23.5546875" customWidth="1"/>
    <col min="6148" max="6148" width="33.5546875" bestFit="1" customWidth="1"/>
    <col min="6150" max="6150" width="14.33203125" bestFit="1" customWidth="1"/>
    <col min="6151" max="6151" width="17.5546875" customWidth="1"/>
    <col min="6401" max="6401" width="27.6640625" customWidth="1"/>
    <col min="6402" max="6402" width="12.44140625" customWidth="1"/>
    <col min="6403" max="6403" width="23.5546875" customWidth="1"/>
    <col min="6404" max="6404" width="33.5546875" bestFit="1" customWidth="1"/>
    <col min="6406" max="6406" width="14.33203125" bestFit="1" customWidth="1"/>
    <col min="6407" max="6407" width="17.5546875" customWidth="1"/>
    <col min="6657" max="6657" width="27.6640625" customWidth="1"/>
    <col min="6658" max="6658" width="12.44140625" customWidth="1"/>
    <col min="6659" max="6659" width="23.5546875" customWidth="1"/>
    <col min="6660" max="6660" width="33.5546875" bestFit="1" customWidth="1"/>
    <col min="6662" max="6662" width="14.33203125" bestFit="1" customWidth="1"/>
    <col min="6663" max="6663" width="17.5546875" customWidth="1"/>
    <col min="6913" max="6913" width="27.6640625" customWidth="1"/>
    <col min="6914" max="6914" width="12.44140625" customWidth="1"/>
    <col min="6915" max="6915" width="23.5546875" customWidth="1"/>
    <col min="6916" max="6916" width="33.5546875" bestFit="1" customWidth="1"/>
    <col min="6918" max="6918" width="14.33203125" bestFit="1" customWidth="1"/>
    <col min="6919" max="6919" width="17.5546875" customWidth="1"/>
    <col min="7169" max="7169" width="27.6640625" customWidth="1"/>
    <col min="7170" max="7170" width="12.44140625" customWidth="1"/>
    <col min="7171" max="7171" width="23.5546875" customWidth="1"/>
    <col min="7172" max="7172" width="33.5546875" bestFit="1" customWidth="1"/>
    <col min="7174" max="7174" width="14.33203125" bestFit="1" customWidth="1"/>
    <col min="7175" max="7175" width="17.5546875" customWidth="1"/>
    <col min="7425" max="7425" width="27.6640625" customWidth="1"/>
    <col min="7426" max="7426" width="12.44140625" customWidth="1"/>
    <col min="7427" max="7427" width="23.5546875" customWidth="1"/>
    <col min="7428" max="7428" width="33.5546875" bestFit="1" customWidth="1"/>
    <col min="7430" max="7430" width="14.33203125" bestFit="1" customWidth="1"/>
    <col min="7431" max="7431" width="17.5546875" customWidth="1"/>
    <col min="7681" max="7681" width="27.6640625" customWidth="1"/>
    <col min="7682" max="7682" width="12.44140625" customWidth="1"/>
    <col min="7683" max="7683" width="23.5546875" customWidth="1"/>
    <col min="7684" max="7684" width="33.5546875" bestFit="1" customWidth="1"/>
    <col min="7686" max="7686" width="14.33203125" bestFit="1" customWidth="1"/>
    <col min="7687" max="7687" width="17.5546875" customWidth="1"/>
    <col min="7937" max="7937" width="27.6640625" customWidth="1"/>
    <col min="7938" max="7938" width="12.44140625" customWidth="1"/>
    <col min="7939" max="7939" width="23.5546875" customWidth="1"/>
    <col min="7940" max="7940" width="33.5546875" bestFit="1" customWidth="1"/>
    <col min="7942" max="7942" width="14.33203125" bestFit="1" customWidth="1"/>
    <col min="7943" max="7943" width="17.5546875" customWidth="1"/>
    <col min="8193" max="8193" width="27.6640625" customWidth="1"/>
    <col min="8194" max="8194" width="12.44140625" customWidth="1"/>
    <col min="8195" max="8195" width="23.5546875" customWidth="1"/>
    <col min="8196" max="8196" width="33.5546875" bestFit="1" customWidth="1"/>
    <col min="8198" max="8198" width="14.33203125" bestFit="1" customWidth="1"/>
    <col min="8199" max="8199" width="17.5546875" customWidth="1"/>
    <col min="8449" max="8449" width="27.6640625" customWidth="1"/>
    <col min="8450" max="8450" width="12.44140625" customWidth="1"/>
    <col min="8451" max="8451" width="23.5546875" customWidth="1"/>
    <col min="8452" max="8452" width="33.5546875" bestFit="1" customWidth="1"/>
    <col min="8454" max="8454" width="14.33203125" bestFit="1" customWidth="1"/>
    <col min="8455" max="8455" width="17.5546875" customWidth="1"/>
    <col min="8705" max="8705" width="27.6640625" customWidth="1"/>
    <col min="8706" max="8706" width="12.44140625" customWidth="1"/>
    <col min="8707" max="8707" width="23.5546875" customWidth="1"/>
    <col min="8708" max="8708" width="33.5546875" bestFit="1" customWidth="1"/>
    <col min="8710" max="8710" width="14.33203125" bestFit="1" customWidth="1"/>
    <col min="8711" max="8711" width="17.5546875" customWidth="1"/>
    <col min="8961" max="8961" width="27.6640625" customWidth="1"/>
    <col min="8962" max="8962" width="12.44140625" customWidth="1"/>
    <col min="8963" max="8963" width="23.5546875" customWidth="1"/>
    <col min="8964" max="8964" width="33.5546875" bestFit="1" customWidth="1"/>
    <col min="8966" max="8966" width="14.33203125" bestFit="1" customWidth="1"/>
    <col min="8967" max="8967" width="17.5546875" customWidth="1"/>
    <col min="9217" max="9217" width="27.6640625" customWidth="1"/>
    <col min="9218" max="9218" width="12.44140625" customWidth="1"/>
    <col min="9219" max="9219" width="23.5546875" customWidth="1"/>
    <col min="9220" max="9220" width="33.5546875" bestFit="1" customWidth="1"/>
    <col min="9222" max="9222" width="14.33203125" bestFit="1" customWidth="1"/>
    <col min="9223" max="9223" width="17.5546875" customWidth="1"/>
    <col min="9473" max="9473" width="27.6640625" customWidth="1"/>
    <col min="9474" max="9474" width="12.44140625" customWidth="1"/>
    <col min="9475" max="9475" width="23.5546875" customWidth="1"/>
    <col min="9476" max="9476" width="33.5546875" bestFit="1" customWidth="1"/>
    <col min="9478" max="9478" width="14.33203125" bestFit="1" customWidth="1"/>
    <col min="9479" max="9479" width="17.5546875" customWidth="1"/>
    <col min="9729" max="9729" width="27.6640625" customWidth="1"/>
    <col min="9730" max="9730" width="12.44140625" customWidth="1"/>
    <col min="9731" max="9731" width="23.5546875" customWidth="1"/>
    <col min="9732" max="9732" width="33.5546875" bestFit="1" customWidth="1"/>
    <col min="9734" max="9734" width="14.33203125" bestFit="1" customWidth="1"/>
    <col min="9735" max="9735" width="17.5546875" customWidth="1"/>
    <col min="9985" max="9985" width="27.6640625" customWidth="1"/>
    <col min="9986" max="9986" width="12.44140625" customWidth="1"/>
    <col min="9987" max="9987" width="23.5546875" customWidth="1"/>
    <col min="9988" max="9988" width="33.5546875" bestFit="1" customWidth="1"/>
    <col min="9990" max="9990" width="14.33203125" bestFit="1" customWidth="1"/>
    <col min="9991" max="9991" width="17.5546875" customWidth="1"/>
    <col min="10241" max="10241" width="27.6640625" customWidth="1"/>
    <col min="10242" max="10242" width="12.44140625" customWidth="1"/>
    <col min="10243" max="10243" width="23.5546875" customWidth="1"/>
    <col min="10244" max="10244" width="33.5546875" bestFit="1" customWidth="1"/>
    <col min="10246" max="10246" width="14.33203125" bestFit="1" customWidth="1"/>
    <col min="10247" max="10247" width="17.5546875" customWidth="1"/>
    <col min="10497" max="10497" width="27.6640625" customWidth="1"/>
    <col min="10498" max="10498" width="12.44140625" customWidth="1"/>
    <col min="10499" max="10499" width="23.5546875" customWidth="1"/>
    <col min="10500" max="10500" width="33.5546875" bestFit="1" customWidth="1"/>
    <col min="10502" max="10502" width="14.33203125" bestFit="1" customWidth="1"/>
    <col min="10503" max="10503" width="17.5546875" customWidth="1"/>
    <col min="10753" max="10753" width="27.6640625" customWidth="1"/>
    <col min="10754" max="10754" width="12.44140625" customWidth="1"/>
    <col min="10755" max="10755" width="23.5546875" customWidth="1"/>
    <col min="10756" max="10756" width="33.5546875" bestFit="1" customWidth="1"/>
    <col min="10758" max="10758" width="14.33203125" bestFit="1" customWidth="1"/>
    <col min="10759" max="10759" width="17.5546875" customWidth="1"/>
    <col min="11009" max="11009" width="27.6640625" customWidth="1"/>
    <col min="11010" max="11010" width="12.44140625" customWidth="1"/>
    <col min="11011" max="11011" width="23.5546875" customWidth="1"/>
    <col min="11012" max="11012" width="33.5546875" bestFit="1" customWidth="1"/>
    <col min="11014" max="11014" width="14.33203125" bestFit="1" customWidth="1"/>
    <col min="11015" max="11015" width="17.5546875" customWidth="1"/>
    <col min="11265" max="11265" width="27.6640625" customWidth="1"/>
    <col min="11266" max="11266" width="12.44140625" customWidth="1"/>
    <col min="11267" max="11267" width="23.5546875" customWidth="1"/>
    <col min="11268" max="11268" width="33.5546875" bestFit="1" customWidth="1"/>
    <col min="11270" max="11270" width="14.33203125" bestFit="1" customWidth="1"/>
    <col min="11271" max="11271" width="17.5546875" customWidth="1"/>
    <col min="11521" max="11521" width="27.6640625" customWidth="1"/>
    <col min="11522" max="11522" width="12.44140625" customWidth="1"/>
    <col min="11523" max="11523" width="23.5546875" customWidth="1"/>
    <col min="11524" max="11524" width="33.5546875" bestFit="1" customWidth="1"/>
    <col min="11526" max="11526" width="14.33203125" bestFit="1" customWidth="1"/>
    <col min="11527" max="11527" width="17.5546875" customWidth="1"/>
    <col min="11777" max="11777" width="27.6640625" customWidth="1"/>
    <col min="11778" max="11778" width="12.44140625" customWidth="1"/>
    <col min="11779" max="11779" width="23.5546875" customWidth="1"/>
    <col min="11780" max="11780" width="33.5546875" bestFit="1" customWidth="1"/>
    <col min="11782" max="11782" width="14.33203125" bestFit="1" customWidth="1"/>
    <col min="11783" max="11783" width="17.5546875" customWidth="1"/>
    <col min="12033" max="12033" width="27.6640625" customWidth="1"/>
    <col min="12034" max="12034" width="12.44140625" customWidth="1"/>
    <col min="12035" max="12035" width="23.5546875" customWidth="1"/>
    <col min="12036" max="12036" width="33.5546875" bestFit="1" customWidth="1"/>
    <col min="12038" max="12038" width="14.33203125" bestFit="1" customWidth="1"/>
    <col min="12039" max="12039" width="17.5546875" customWidth="1"/>
    <col min="12289" max="12289" width="27.6640625" customWidth="1"/>
    <col min="12290" max="12290" width="12.44140625" customWidth="1"/>
    <col min="12291" max="12291" width="23.5546875" customWidth="1"/>
    <col min="12292" max="12292" width="33.5546875" bestFit="1" customWidth="1"/>
    <col min="12294" max="12294" width="14.33203125" bestFit="1" customWidth="1"/>
    <col min="12295" max="12295" width="17.5546875" customWidth="1"/>
    <col min="12545" max="12545" width="27.6640625" customWidth="1"/>
    <col min="12546" max="12546" width="12.44140625" customWidth="1"/>
    <col min="12547" max="12547" width="23.5546875" customWidth="1"/>
    <col min="12548" max="12548" width="33.5546875" bestFit="1" customWidth="1"/>
    <col min="12550" max="12550" width="14.33203125" bestFit="1" customWidth="1"/>
    <col min="12551" max="12551" width="17.5546875" customWidth="1"/>
    <col min="12801" max="12801" width="27.6640625" customWidth="1"/>
    <col min="12802" max="12802" width="12.44140625" customWidth="1"/>
    <col min="12803" max="12803" width="23.5546875" customWidth="1"/>
    <col min="12804" max="12804" width="33.5546875" bestFit="1" customWidth="1"/>
    <col min="12806" max="12806" width="14.33203125" bestFit="1" customWidth="1"/>
    <col min="12807" max="12807" width="17.5546875" customWidth="1"/>
    <col min="13057" max="13057" width="27.6640625" customWidth="1"/>
    <col min="13058" max="13058" width="12.44140625" customWidth="1"/>
    <col min="13059" max="13059" width="23.5546875" customWidth="1"/>
    <col min="13060" max="13060" width="33.5546875" bestFit="1" customWidth="1"/>
    <col min="13062" max="13062" width="14.33203125" bestFit="1" customWidth="1"/>
    <col min="13063" max="13063" width="17.5546875" customWidth="1"/>
    <col min="13313" max="13313" width="27.6640625" customWidth="1"/>
    <col min="13314" max="13314" width="12.44140625" customWidth="1"/>
    <col min="13315" max="13315" width="23.5546875" customWidth="1"/>
    <col min="13316" max="13316" width="33.5546875" bestFit="1" customWidth="1"/>
    <col min="13318" max="13318" width="14.33203125" bestFit="1" customWidth="1"/>
    <col min="13319" max="13319" width="17.5546875" customWidth="1"/>
    <col min="13569" max="13569" width="27.6640625" customWidth="1"/>
    <col min="13570" max="13570" width="12.44140625" customWidth="1"/>
    <col min="13571" max="13571" width="23.5546875" customWidth="1"/>
    <col min="13572" max="13572" width="33.5546875" bestFit="1" customWidth="1"/>
    <col min="13574" max="13574" width="14.33203125" bestFit="1" customWidth="1"/>
    <col min="13575" max="13575" width="17.5546875" customWidth="1"/>
    <col min="13825" max="13825" width="27.6640625" customWidth="1"/>
    <col min="13826" max="13826" width="12.44140625" customWidth="1"/>
    <col min="13827" max="13827" width="23.5546875" customWidth="1"/>
    <col min="13828" max="13828" width="33.5546875" bestFit="1" customWidth="1"/>
    <col min="13830" max="13830" width="14.33203125" bestFit="1" customWidth="1"/>
    <col min="13831" max="13831" width="17.5546875" customWidth="1"/>
    <col min="14081" max="14081" width="27.6640625" customWidth="1"/>
    <col min="14082" max="14082" width="12.44140625" customWidth="1"/>
    <col min="14083" max="14083" width="23.5546875" customWidth="1"/>
    <col min="14084" max="14084" width="33.5546875" bestFit="1" customWidth="1"/>
    <col min="14086" max="14086" width="14.33203125" bestFit="1" customWidth="1"/>
    <col min="14087" max="14087" width="17.5546875" customWidth="1"/>
    <col min="14337" max="14337" width="27.6640625" customWidth="1"/>
    <col min="14338" max="14338" width="12.44140625" customWidth="1"/>
    <col min="14339" max="14339" width="23.5546875" customWidth="1"/>
    <col min="14340" max="14340" width="33.5546875" bestFit="1" customWidth="1"/>
    <col min="14342" max="14342" width="14.33203125" bestFit="1" customWidth="1"/>
    <col min="14343" max="14343" width="17.5546875" customWidth="1"/>
    <col min="14593" max="14593" width="27.6640625" customWidth="1"/>
    <col min="14594" max="14594" width="12.44140625" customWidth="1"/>
    <col min="14595" max="14595" width="23.5546875" customWidth="1"/>
    <col min="14596" max="14596" width="33.5546875" bestFit="1" customWidth="1"/>
    <col min="14598" max="14598" width="14.33203125" bestFit="1" customWidth="1"/>
    <col min="14599" max="14599" width="17.5546875" customWidth="1"/>
    <col min="14849" max="14849" width="27.6640625" customWidth="1"/>
    <col min="14850" max="14850" width="12.44140625" customWidth="1"/>
    <col min="14851" max="14851" width="23.5546875" customWidth="1"/>
    <col min="14852" max="14852" width="33.5546875" bestFit="1" customWidth="1"/>
    <col min="14854" max="14854" width="14.33203125" bestFit="1" customWidth="1"/>
    <col min="14855" max="14855" width="17.5546875" customWidth="1"/>
    <col min="15105" max="15105" width="27.6640625" customWidth="1"/>
    <col min="15106" max="15106" width="12.44140625" customWidth="1"/>
    <col min="15107" max="15107" width="23.5546875" customWidth="1"/>
    <col min="15108" max="15108" width="33.5546875" bestFit="1" customWidth="1"/>
    <col min="15110" max="15110" width="14.33203125" bestFit="1" customWidth="1"/>
    <col min="15111" max="15111" width="17.5546875" customWidth="1"/>
    <col min="15361" max="15361" width="27.6640625" customWidth="1"/>
    <col min="15362" max="15362" width="12.44140625" customWidth="1"/>
    <col min="15363" max="15363" width="23.5546875" customWidth="1"/>
    <col min="15364" max="15364" width="33.5546875" bestFit="1" customWidth="1"/>
    <col min="15366" max="15366" width="14.33203125" bestFit="1" customWidth="1"/>
    <col min="15367" max="15367" width="17.5546875" customWidth="1"/>
    <col min="15617" max="15617" width="27.6640625" customWidth="1"/>
    <col min="15618" max="15618" width="12.44140625" customWidth="1"/>
    <col min="15619" max="15619" width="23.5546875" customWidth="1"/>
    <col min="15620" max="15620" width="33.5546875" bestFit="1" customWidth="1"/>
    <col min="15622" max="15622" width="14.33203125" bestFit="1" customWidth="1"/>
    <col min="15623" max="15623" width="17.5546875" customWidth="1"/>
    <col min="15873" max="15873" width="27.6640625" customWidth="1"/>
    <col min="15874" max="15874" width="12.44140625" customWidth="1"/>
    <col min="15875" max="15875" width="23.5546875" customWidth="1"/>
    <col min="15876" max="15876" width="33.5546875" bestFit="1" customWidth="1"/>
    <col min="15878" max="15878" width="14.33203125" bestFit="1" customWidth="1"/>
    <col min="15879" max="15879" width="17.5546875" customWidth="1"/>
    <col min="16129" max="16129" width="27.6640625" customWidth="1"/>
    <col min="16130" max="16130" width="12.44140625" customWidth="1"/>
    <col min="16131" max="16131" width="23.5546875" customWidth="1"/>
    <col min="16132" max="16132" width="33.5546875" bestFit="1" customWidth="1"/>
    <col min="16134" max="16134" width="14.33203125" bestFit="1" customWidth="1"/>
    <col min="16135" max="16135" width="17.5546875" customWidth="1"/>
  </cols>
  <sheetData>
    <row r="2" spans="1:7" x14ac:dyDescent="0.3">
      <c r="A2" t="s">
        <v>542</v>
      </c>
      <c r="B2">
        <v>2023</v>
      </c>
    </row>
    <row r="4" spans="1:7" x14ac:dyDescent="0.3">
      <c r="A4" t="s">
        <v>543</v>
      </c>
      <c r="B4">
        <v>202210</v>
      </c>
      <c r="C4" t="s">
        <v>544</v>
      </c>
      <c r="D4">
        <v>202210</v>
      </c>
    </row>
    <row r="6" spans="1:7" x14ac:dyDescent="0.3">
      <c r="A6" t="s">
        <v>545</v>
      </c>
      <c r="B6" t="s">
        <v>673</v>
      </c>
      <c r="C6" t="s">
        <v>674</v>
      </c>
    </row>
    <row r="7" spans="1:7" x14ac:dyDescent="0.3">
      <c r="A7" t="s">
        <v>547</v>
      </c>
      <c r="B7" t="s">
        <v>548</v>
      </c>
    </row>
    <row r="8" spans="1:7" x14ac:dyDescent="0.3">
      <c r="A8" t="s">
        <v>549</v>
      </c>
      <c r="B8" t="s">
        <v>550</v>
      </c>
    </row>
    <row r="9" spans="1:7" x14ac:dyDescent="0.3">
      <c r="A9" t="s">
        <v>551</v>
      </c>
      <c r="B9" t="s">
        <v>552</v>
      </c>
    </row>
    <row r="10" spans="1:7" x14ac:dyDescent="0.3">
      <c r="A10" t="s">
        <v>553</v>
      </c>
      <c r="B10" t="s">
        <v>554</v>
      </c>
    </row>
    <row r="11" spans="1:7" x14ac:dyDescent="0.3">
      <c r="A11" t="s">
        <v>555</v>
      </c>
      <c r="B11" t="s">
        <v>556</v>
      </c>
    </row>
    <row r="12" spans="1:7" x14ac:dyDescent="0.3">
      <c r="A12" t="s">
        <v>557</v>
      </c>
      <c r="B12" t="s">
        <v>558</v>
      </c>
    </row>
    <row r="14" spans="1:7" x14ac:dyDescent="0.3">
      <c r="A14" t="s">
        <v>561</v>
      </c>
      <c r="B14" t="s">
        <v>562</v>
      </c>
      <c r="C14" t="s">
        <v>563</v>
      </c>
      <c r="D14" t="s">
        <v>564</v>
      </c>
      <c r="E14" t="s">
        <v>565</v>
      </c>
      <c r="F14" t="s">
        <v>566</v>
      </c>
      <c r="G14" t="s">
        <v>567</v>
      </c>
    </row>
    <row r="15" spans="1:7" x14ac:dyDescent="0.3">
      <c r="A15" t="s">
        <v>874</v>
      </c>
      <c r="B15" s="133">
        <v>44773</v>
      </c>
      <c r="C15" t="s">
        <v>875</v>
      </c>
      <c r="D15" t="s">
        <v>876</v>
      </c>
      <c r="E15" t="s">
        <v>586</v>
      </c>
      <c r="F15" t="s">
        <v>587</v>
      </c>
      <c r="G15" s="134">
        <v>25168.7</v>
      </c>
    </row>
    <row r="16" spans="1:7" x14ac:dyDescent="0.3">
      <c r="A16" t="s">
        <v>874</v>
      </c>
      <c r="B16" s="133">
        <v>44774</v>
      </c>
      <c r="C16" t="s">
        <v>877</v>
      </c>
      <c r="D16" t="s">
        <v>878</v>
      </c>
      <c r="E16" t="s">
        <v>586</v>
      </c>
      <c r="F16" t="s">
        <v>587</v>
      </c>
      <c r="G16" s="134">
        <v>383635.4</v>
      </c>
    </row>
    <row r="17" spans="1:7" x14ac:dyDescent="0.3">
      <c r="A17" t="s">
        <v>874</v>
      </c>
      <c r="B17" s="133">
        <v>44804</v>
      </c>
      <c r="C17" t="s">
        <v>879</v>
      </c>
      <c r="D17" t="s">
        <v>876</v>
      </c>
      <c r="E17" t="s">
        <v>586</v>
      </c>
      <c r="F17" t="s">
        <v>587</v>
      </c>
      <c r="G17" s="134">
        <v>24290.94</v>
      </c>
    </row>
    <row r="18" spans="1:7" x14ac:dyDescent="0.3">
      <c r="A18" t="s">
        <v>874</v>
      </c>
      <c r="B18" s="133">
        <v>44804</v>
      </c>
      <c r="C18" t="s">
        <v>880</v>
      </c>
      <c r="D18" t="s">
        <v>878</v>
      </c>
      <c r="E18" t="s">
        <v>586</v>
      </c>
      <c r="F18" t="s">
        <v>587</v>
      </c>
      <c r="G18" s="134">
        <v>912226.24</v>
      </c>
    </row>
    <row r="19" spans="1:7" x14ac:dyDescent="0.3">
      <c r="A19" t="s">
        <v>874</v>
      </c>
      <c r="B19" s="133">
        <v>44834</v>
      </c>
      <c r="C19" t="s">
        <v>881</v>
      </c>
      <c r="D19" t="s">
        <v>878</v>
      </c>
      <c r="E19" t="s">
        <v>586</v>
      </c>
      <c r="F19" t="s">
        <v>587</v>
      </c>
      <c r="G19" s="134">
        <v>610585.30000000005</v>
      </c>
    </row>
    <row r="20" spans="1:7" x14ac:dyDescent="0.3">
      <c r="A20" s="135" t="s">
        <v>874</v>
      </c>
      <c r="B20" s="136">
        <v>44867</v>
      </c>
      <c r="C20" s="135" t="s">
        <v>882</v>
      </c>
      <c r="D20" s="135" t="s">
        <v>658</v>
      </c>
      <c r="E20" s="135" t="s">
        <v>581</v>
      </c>
      <c r="F20" s="135" t="s">
        <v>882</v>
      </c>
      <c r="G20" s="137">
        <v>920.11</v>
      </c>
    </row>
    <row r="21" spans="1:7" x14ac:dyDescent="0.3">
      <c r="G21" s="134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9D28C-2F04-4C66-A636-9FC1A7EB7886}">
  <dimension ref="A1:Q21"/>
  <sheetViews>
    <sheetView workbookViewId="0">
      <selection activeCell="G16" sqref="G16:G20"/>
    </sheetView>
  </sheetViews>
  <sheetFormatPr defaultRowHeight="14.4" x14ac:dyDescent="0.3"/>
  <sheetData>
    <row r="1" spans="1:17" x14ac:dyDescent="0.3">
      <c r="A1" t="s">
        <v>542</v>
      </c>
      <c r="B1">
        <v>2023</v>
      </c>
    </row>
    <row r="3" spans="1:17" x14ac:dyDescent="0.3">
      <c r="A3" t="s">
        <v>543</v>
      </c>
      <c r="C3" t="s">
        <v>544</v>
      </c>
    </row>
    <row r="5" spans="1:17" x14ac:dyDescent="0.3">
      <c r="A5" t="s">
        <v>545</v>
      </c>
      <c r="B5" t="s">
        <v>546</v>
      </c>
    </row>
    <row r="6" spans="1:17" x14ac:dyDescent="0.3">
      <c r="A6" t="s">
        <v>547</v>
      </c>
      <c r="B6" t="s">
        <v>634</v>
      </c>
    </row>
    <row r="7" spans="1:17" x14ac:dyDescent="0.3">
      <c r="A7" t="s">
        <v>549</v>
      </c>
      <c r="B7" t="s">
        <v>550</v>
      </c>
    </row>
    <row r="8" spans="1:17" x14ac:dyDescent="0.3">
      <c r="A8" t="s">
        <v>551</v>
      </c>
      <c r="B8" t="s">
        <v>552</v>
      </c>
    </row>
    <row r="9" spans="1:17" x14ac:dyDescent="0.3">
      <c r="A9" t="s">
        <v>553</v>
      </c>
      <c r="B9" t="s">
        <v>554</v>
      </c>
    </row>
    <row r="10" spans="1:17" x14ac:dyDescent="0.3">
      <c r="A10" t="s">
        <v>555</v>
      </c>
      <c r="B10" t="s">
        <v>556</v>
      </c>
    </row>
    <row r="11" spans="1:17" x14ac:dyDescent="0.3">
      <c r="A11" t="s">
        <v>557</v>
      </c>
      <c r="B11" t="s">
        <v>558</v>
      </c>
    </row>
    <row r="13" spans="1:17" x14ac:dyDescent="0.3">
      <c r="A13" t="s">
        <v>859</v>
      </c>
      <c r="D13" t="s">
        <v>860</v>
      </c>
      <c r="E13" t="s">
        <v>861</v>
      </c>
    </row>
    <row r="15" spans="1:17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</row>
    <row r="16" spans="1:17" x14ac:dyDescent="0.3">
      <c r="A16" s="76">
        <v>44774</v>
      </c>
      <c r="B16" t="s">
        <v>862</v>
      </c>
      <c r="C16" t="s">
        <v>863</v>
      </c>
      <c r="D16" t="s">
        <v>658</v>
      </c>
      <c r="E16" t="s">
        <v>581</v>
      </c>
      <c r="F16" t="s">
        <v>863</v>
      </c>
      <c r="G16" t="s">
        <v>864</v>
      </c>
      <c r="M16" t="s">
        <v>582</v>
      </c>
      <c r="O16">
        <v>1457</v>
      </c>
    </row>
    <row r="17" spans="1:15" x14ac:dyDescent="0.3">
      <c r="A17" s="76">
        <v>44774</v>
      </c>
      <c r="B17" t="s">
        <v>862</v>
      </c>
      <c r="C17" t="s">
        <v>865</v>
      </c>
      <c r="D17" t="s">
        <v>658</v>
      </c>
      <c r="E17" t="s">
        <v>581</v>
      </c>
      <c r="F17" t="s">
        <v>865</v>
      </c>
      <c r="G17" t="s">
        <v>866</v>
      </c>
      <c r="M17" t="s">
        <v>582</v>
      </c>
      <c r="O17">
        <v>1457</v>
      </c>
    </row>
    <row r="18" spans="1:15" x14ac:dyDescent="0.3">
      <c r="A18" s="76">
        <v>44774</v>
      </c>
      <c r="B18" t="s">
        <v>862</v>
      </c>
      <c r="C18" t="s">
        <v>867</v>
      </c>
      <c r="D18" t="s">
        <v>658</v>
      </c>
      <c r="E18" t="s">
        <v>581</v>
      </c>
      <c r="F18" t="s">
        <v>867</v>
      </c>
      <c r="G18" t="s">
        <v>868</v>
      </c>
      <c r="M18" t="s">
        <v>582</v>
      </c>
      <c r="O18">
        <v>1457</v>
      </c>
    </row>
    <row r="19" spans="1:15" x14ac:dyDescent="0.3">
      <c r="A19" s="76">
        <v>44774</v>
      </c>
      <c r="B19" t="s">
        <v>862</v>
      </c>
      <c r="C19" t="s">
        <v>869</v>
      </c>
      <c r="D19" t="s">
        <v>650</v>
      </c>
      <c r="E19" t="s">
        <v>581</v>
      </c>
      <c r="F19" t="s">
        <v>869</v>
      </c>
      <c r="G19" t="s">
        <v>870</v>
      </c>
      <c r="M19" t="s">
        <v>582</v>
      </c>
      <c r="O19">
        <v>1457</v>
      </c>
    </row>
    <row r="20" spans="1:15" x14ac:dyDescent="0.3">
      <c r="A20" s="76">
        <v>44774</v>
      </c>
      <c r="B20" t="s">
        <v>862</v>
      </c>
      <c r="C20" t="s">
        <v>871</v>
      </c>
      <c r="D20" t="s">
        <v>650</v>
      </c>
      <c r="E20" t="s">
        <v>581</v>
      </c>
      <c r="F20" t="s">
        <v>871</v>
      </c>
      <c r="G20" t="s">
        <v>872</v>
      </c>
      <c r="M20" t="s">
        <v>582</v>
      </c>
      <c r="O20">
        <v>1457</v>
      </c>
    </row>
    <row r="21" spans="1:15" x14ac:dyDescent="0.3">
      <c r="A21" t="s">
        <v>873</v>
      </c>
    </row>
  </sheetData>
  <pageMargins left="0.7" right="0.7" top="0.75" bottom="0.75" header="0.3" footer="0.3"/>
  <pageSetup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62663-DDB5-41C1-881E-D69C604FF6EB}">
  <dimension ref="A1:Q77"/>
  <sheetViews>
    <sheetView topLeftCell="A51" workbookViewId="0">
      <selection activeCell="B44" sqref="B44:B76"/>
    </sheetView>
  </sheetViews>
  <sheetFormatPr defaultRowHeight="14.4" x14ac:dyDescent="0.3"/>
  <cols>
    <col min="2" max="2" width="13.109375" customWidth="1"/>
    <col min="3" max="3" width="17.88671875" customWidth="1"/>
    <col min="4" max="4" width="32.77734375" bestFit="1" customWidth="1"/>
    <col min="6" max="6" width="14.109375" bestFit="1" customWidth="1"/>
  </cols>
  <sheetData>
    <row r="1" spans="1:17" x14ac:dyDescent="0.3">
      <c r="A1" t="s">
        <v>542</v>
      </c>
      <c r="B1">
        <v>2022</v>
      </c>
    </row>
    <row r="3" spans="1:17" x14ac:dyDescent="0.3">
      <c r="A3" t="s">
        <v>543</v>
      </c>
      <c r="C3" t="s">
        <v>544</v>
      </c>
    </row>
    <row r="5" spans="1:17" x14ac:dyDescent="0.3">
      <c r="A5" t="s">
        <v>545</v>
      </c>
      <c r="B5" t="s">
        <v>673</v>
      </c>
      <c r="C5" t="s">
        <v>674</v>
      </c>
    </row>
    <row r="6" spans="1:17" x14ac:dyDescent="0.3">
      <c r="A6" t="s">
        <v>547</v>
      </c>
      <c r="B6" t="s">
        <v>548</v>
      </c>
    </row>
    <row r="7" spans="1:17" x14ac:dyDescent="0.3">
      <c r="A7" t="s">
        <v>549</v>
      </c>
      <c r="B7" t="s">
        <v>550</v>
      </c>
    </row>
    <row r="8" spans="1:17" x14ac:dyDescent="0.3">
      <c r="A8" t="s">
        <v>551</v>
      </c>
      <c r="B8" t="s">
        <v>552</v>
      </c>
    </row>
    <row r="9" spans="1:17" x14ac:dyDescent="0.3">
      <c r="A9" t="s">
        <v>553</v>
      </c>
      <c r="B9" t="s">
        <v>554</v>
      </c>
    </row>
    <row r="10" spans="1:17" x14ac:dyDescent="0.3">
      <c r="A10" t="s">
        <v>555</v>
      </c>
      <c r="B10" t="s">
        <v>556</v>
      </c>
    </row>
    <row r="11" spans="1:17" x14ac:dyDescent="0.3">
      <c r="A11" t="s">
        <v>557</v>
      </c>
      <c r="B11" t="s">
        <v>558</v>
      </c>
    </row>
    <row r="13" spans="1:17" x14ac:dyDescent="0.3">
      <c r="A13" t="s">
        <v>559</v>
      </c>
      <c r="D13" t="s">
        <v>560</v>
      </c>
      <c r="E13" t="s">
        <v>802</v>
      </c>
    </row>
    <row r="15" spans="1:17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</row>
    <row r="16" spans="1:17" x14ac:dyDescent="0.3">
      <c r="A16" s="76">
        <v>44378</v>
      </c>
      <c r="B16" t="s">
        <v>578</v>
      </c>
      <c r="C16" t="s">
        <v>579</v>
      </c>
      <c r="D16" t="s">
        <v>580</v>
      </c>
      <c r="E16" t="s">
        <v>581</v>
      </c>
      <c r="F16" t="s">
        <v>579</v>
      </c>
      <c r="G16">
        <v>144.32</v>
      </c>
      <c r="M16" t="s">
        <v>582</v>
      </c>
      <c r="O16">
        <v>1212</v>
      </c>
    </row>
    <row r="17" spans="1:15" x14ac:dyDescent="0.3">
      <c r="A17" s="76">
        <v>44409</v>
      </c>
      <c r="B17" t="s">
        <v>635</v>
      </c>
      <c r="C17" t="s">
        <v>636</v>
      </c>
      <c r="D17" t="s">
        <v>612</v>
      </c>
      <c r="E17" t="s">
        <v>586</v>
      </c>
      <c r="F17" t="s">
        <v>587</v>
      </c>
      <c r="G17">
        <v>232031.85</v>
      </c>
      <c r="O17">
        <v>1146</v>
      </c>
    </row>
    <row r="18" spans="1:15" x14ac:dyDescent="0.3">
      <c r="A18" s="76">
        <v>44409</v>
      </c>
      <c r="B18" t="s">
        <v>637</v>
      </c>
      <c r="C18" t="s">
        <v>638</v>
      </c>
      <c r="D18" t="s">
        <v>580</v>
      </c>
      <c r="E18" t="s">
        <v>581</v>
      </c>
      <c r="F18" t="s">
        <v>638</v>
      </c>
      <c r="G18">
        <v>126.35</v>
      </c>
      <c r="M18" t="s">
        <v>582</v>
      </c>
      <c r="O18">
        <v>1225</v>
      </c>
    </row>
    <row r="19" spans="1:15" x14ac:dyDescent="0.3">
      <c r="A19" s="76">
        <v>44409</v>
      </c>
      <c r="B19" t="s">
        <v>639</v>
      </c>
      <c r="C19" t="s">
        <v>640</v>
      </c>
      <c r="D19" t="s">
        <v>641</v>
      </c>
      <c r="E19" t="s">
        <v>581</v>
      </c>
      <c r="F19" t="s">
        <v>640</v>
      </c>
      <c r="G19">
        <v>1758.37</v>
      </c>
      <c r="M19" t="s">
        <v>582</v>
      </c>
      <c r="O19">
        <v>1225</v>
      </c>
    </row>
    <row r="20" spans="1:15" x14ac:dyDescent="0.3">
      <c r="A20" s="76">
        <v>44470</v>
      </c>
      <c r="B20" t="s">
        <v>648</v>
      </c>
      <c r="C20" t="s">
        <v>649</v>
      </c>
      <c r="D20" t="s">
        <v>650</v>
      </c>
      <c r="E20" t="s">
        <v>581</v>
      </c>
      <c r="F20" t="s">
        <v>649</v>
      </c>
      <c r="G20">
        <v>136.29</v>
      </c>
      <c r="M20" t="s">
        <v>582</v>
      </c>
      <c r="O20">
        <v>1251</v>
      </c>
    </row>
    <row r="21" spans="1:15" x14ac:dyDescent="0.3">
      <c r="A21" s="76">
        <v>44501</v>
      </c>
      <c r="B21" t="s">
        <v>652</v>
      </c>
      <c r="C21" t="s">
        <v>653</v>
      </c>
      <c r="D21" t="s">
        <v>654</v>
      </c>
      <c r="E21" t="s">
        <v>581</v>
      </c>
      <c r="F21" t="s">
        <v>653</v>
      </c>
      <c r="G21">
        <v>7202.37</v>
      </c>
      <c r="M21" t="s">
        <v>582</v>
      </c>
      <c r="O21">
        <v>1268</v>
      </c>
    </row>
    <row r="22" spans="1:15" x14ac:dyDescent="0.3">
      <c r="A22" s="76">
        <v>44501</v>
      </c>
      <c r="B22" t="s">
        <v>652</v>
      </c>
      <c r="C22" t="s">
        <v>655</v>
      </c>
      <c r="D22" t="s">
        <v>656</v>
      </c>
      <c r="E22" t="s">
        <v>581</v>
      </c>
      <c r="F22" t="s">
        <v>655</v>
      </c>
      <c r="G22">
        <v>2200</v>
      </c>
      <c r="M22" t="s">
        <v>582</v>
      </c>
      <c r="O22">
        <v>1268</v>
      </c>
    </row>
    <row r="23" spans="1:15" x14ac:dyDescent="0.3">
      <c r="A23" s="76">
        <v>44501</v>
      </c>
      <c r="B23" t="s">
        <v>652</v>
      </c>
      <c r="C23" t="s">
        <v>657</v>
      </c>
      <c r="D23" t="s">
        <v>658</v>
      </c>
      <c r="E23" t="s">
        <v>581</v>
      </c>
      <c r="F23" t="s">
        <v>657</v>
      </c>
      <c r="G23">
        <v>481.9</v>
      </c>
      <c r="M23" t="s">
        <v>582</v>
      </c>
      <c r="O23">
        <v>1268</v>
      </c>
    </row>
    <row r="24" spans="1:15" x14ac:dyDescent="0.3">
      <c r="A24" s="76">
        <v>44501</v>
      </c>
      <c r="B24" t="s">
        <v>652</v>
      </c>
      <c r="C24" t="s">
        <v>659</v>
      </c>
      <c r="D24" t="s">
        <v>658</v>
      </c>
      <c r="E24" t="s">
        <v>581</v>
      </c>
      <c r="F24" t="s">
        <v>659</v>
      </c>
      <c r="G24">
        <v>726.59</v>
      </c>
      <c r="M24" t="s">
        <v>582</v>
      </c>
      <c r="O24">
        <v>1268</v>
      </c>
    </row>
    <row r="25" spans="1:15" x14ac:dyDescent="0.3">
      <c r="A25" s="76">
        <v>44501</v>
      </c>
      <c r="B25" t="s">
        <v>652</v>
      </c>
      <c r="C25" t="s">
        <v>660</v>
      </c>
      <c r="D25" t="s">
        <v>650</v>
      </c>
      <c r="E25" t="s">
        <v>581</v>
      </c>
      <c r="F25" t="s">
        <v>660</v>
      </c>
      <c r="G25">
        <v>136.29</v>
      </c>
      <c r="M25" t="s">
        <v>582</v>
      </c>
      <c r="O25">
        <v>1268</v>
      </c>
    </row>
    <row r="26" spans="1:15" x14ac:dyDescent="0.3">
      <c r="A26" s="76">
        <v>44501</v>
      </c>
      <c r="B26" t="s">
        <v>661</v>
      </c>
      <c r="C26" t="s">
        <v>662</v>
      </c>
      <c r="D26" t="s">
        <v>663</v>
      </c>
      <c r="E26" t="s">
        <v>581</v>
      </c>
      <c r="F26" t="s">
        <v>662</v>
      </c>
      <c r="G26">
        <v>250</v>
      </c>
      <c r="M26" t="s">
        <v>582</v>
      </c>
      <c r="O26">
        <v>1272</v>
      </c>
    </row>
    <row r="27" spans="1:15" x14ac:dyDescent="0.3">
      <c r="A27" s="76">
        <v>44531</v>
      </c>
      <c r="B27" t="s">
        <v>667</v>
      </c>
      <c r="C27" t="s">
        <v>668</v>
      </c>
      <c r="D27" t="s">
        <v>614</v>
      </c>
      <c r="E27" t="s">
        <v>581</v>
      </c>
      <c r="F27" t="s">
        <v>668</v>
      </c>
      <c r="G27">
        <v>-153285.74</v>
      </c>
      <c r="M27" t="s">
        <v>582</v>
      </c>
      <c r="O27">
        <v>1278</v>
      </c>
    </row>
    <row r="28" spans="1:15" x14ac:dyDescent="0.3">
      <c r="A28" s="76">
        <v>44562</v>
      </c>
      <c r="B28" t="s">
        <v>685</v>
      </c>
      <c r="C28" t="s">
        <v>686</v>
      </c>
      <c r="D28" t="s">
        <v>650</v>
      </c>
      <c r="E28" t="s">
        <v>581</v>
      </c>
      <c r="F28" t="s">
        <v>686</v>
      </c>
      <c r="G28">
        <v>1090.1500000000001</v>
      </c>
      <c r="M28" t="s">
        <v>582</v>
      </c>
      <c r="O28">
        <v>1299</v>
      </c>
    </row>
    <row r="29" spans="1:15" x14ac:dyDescent="0.3">
      <c r="A29" s="76">
        <v>44562</v>
      </c>
      <c r="B29" t="s">
        <v>685</v>
      </c>
      <c r="C29" t="s">
        <v>688</v>
      </c>
      <c r="D29" t="s">
        <v>658</v>
      </c>
      <c r="E29" t="s">
        <v>581</v>
      </c>
      <c r="F29" t="s">
        <v>688</v>
      </c>
      <c r="G29">
        <v>706.33</v>
      </c>
      <c r="M29" t="s">
        <v>582</v>
      </c>
      <c r="O29">
        <v>1299</v>
      </c>
    </row>
    <row r="30" spans="1:15" x14ac:dyDescent="0.3">
      <c r="A30" s="76">
        <v>44562</v>
      </c>
      <c r="B30" t="s">
        <v>685</v>
      </c>
      <c r="C30" t="s">
        <v>690</v>
      </c>
      <c r="D30" t="s">
        <v>658</v>
      </c>
      <c r="E30" t="s">
        <v>581</v>
      </c>
      <c r="F30" t="s">
        <v>690</v>
      </c>
      <c r="G30">
        <v>515.52</v>
      </c>
      <c r="M30" t="s">
        <v>582</v>
      </c>
      <c r="O30">
        <v>1299</v>
      </c>
    </row>
    <row r="31" spans="1:15" x14ac:dyDescent="0.3">
      <c r="A31" s="76">
        <v>44593</v>
      </c>
      <c r="B31" t="s">
        <v>692</v>
      </c>
      <c r="C31" t="s">
        <v>693</v>
      </c>
      <c r="D31" t="s">
        <v>609</v>
      </c>
      <c r="E31" t="s">
        <v>581</v>
      </c>
      <c r="F31" t="s">
        <v>693</v>
      </c>
      <c r="G31">
        <v>8390.7800000000007</v>
      </c>
      <c r="M31" t="s">
        <v>582</v>
      </c>
      <c r="O31">
        <v>1319</v>
      </c>
    </row>
    <row r="32" spans="1:15" x14ac:dyDescent="0.3">
      <c r="A32" s="76">
        <v>44593</v>
      </c>
      <c r="B32" t="s">
        <v>692</v>
      </c>
      <c r="C32" t="s">
        <v>695</v>
      </c>
      <c r="D32" t="s">
        <v>609</v>
      </c>
      <c r="E32" t="s">
        <v>581</v>
      </c>
      <c r="F32" t="s">
        <v>695</v>
      </c>
      <c r="G32">
        <v>2832.78</v>
      </c>
      <c r="M32" t="s">
        <v>582</v>
      </c>
      <c r="O32">
        <v>1319</v>
      </c>
    </row>
    <row r="33" spans="1:15" x14ac:dyDescent="0.3">
      <c r="A33" s="76">
        <v>44621</v>
      </c>
      <c r="B33" t="s">
        <v>703</v>
      </c>
      <c r="C33" t="s">
        <v>704</v>
      </c>
      <c r="D33" t="s">
        <v>705</v>
      </c>
      <c r="E33" t="s">
        <v>581</v>
      </c>
      <c r="F33" t="s">
        <v>704</v>
      </c>
      <c r="G33">
        <v>3046.52</v>
      </c>
      <c r="M33" t="s">
        <v>582</v>
      </c>
      <c r="O33">
        <v>1327</v>
      </c>
    </row>
    <row r="34" spans="1:15" x14ac:dyDescent="0.3">
      <c r="A34" s="76">
        <v>44621</v>
      </c>
      <c r="B34" t="s">
        <v>703</v>
      </c>
      <c r="C34" t="s">
        <v>706</v>
      </c>
      <c r="D34" t="s">
        <v>707</v>
      </c>
      <c r="E34" t="s">
        <v>581</v>
      </c>
      <c r="F34" t="s">
        <v>706</v>
      </c>
      <c r="G34">
        <v>236.69</v>
      </c>
      <c r="M34" t="s">
        <v>582</v>
      </c>
      <c r="O34">
        <v>1327</v>
      </c>
    </row>
    <row r="35" spans="1:15" x14ac:dyDescent="0.3">
      <c r="A35" s="76">
        <v>44621</v>
      </c>
      <c r="B35" t="s">
        <v>703</v>
      </c>
      <c r="C35" t="s">
        <v>708</v>
      </c>
      <c r="D35" t="s">
        <v>658</v>
      </c>
      <c r="E35" t="s">
        <v>581</v>
      </c>
      <c r="F35" t="s">
        <v>708</v>
      </c>
      <c r="G35">
        <v>1952.13</v>
      </c>
      <c r="M35" t="s">
        <v>582</v>
      </c>
      <c r="O35">
        <v>1327</v>
      </c>
    </row>
    <row r="36" spans="1:15" x14ac:dyDescent="0.3">
      <c r="A36" s="76">
        <v>44621</v>
      </c>
      <c r="B36" t="s">
        <v>703</v>
      </c>
      <c r="C36" t="s">
        <v>709</v>
      </c>
      <c r="D36" t="s">
        <v>658</v>
      </c>
      <c r="E36" t="s">
        <v>581</v>
      </c>
      <c r="F36" t="s">
        <v>709</v>
      </c>
      <c r="G36">
        <v>34.520000000000003</v>
      </c>
      <c r="M36" t="s">
        <v>582</v>
      </c>
      <c r="O36">
        <v>1327</v>
      </c>
    </row>
    <row r="37" spans="1:15" x14ac:dyDescent="0.3">
      <c r="A37" s="76">
        <v>44621</v>
      </c>
      <c r="B37" t="s">
        <v>710</v>
      </c>
      <c r="C37" t="s">
        <v>711</v>
      </c>
      <c r="D37" t="s">
        <v>650</v>
      </c>
      <c r="E37" t="s">
        <v>581</v>
      </c>
      <c r="F37" t="s">
        <v>711</v>
      </c>
      <c r="G37">
        <v>4900.68</v>
      </c>
      <c r="M37" t="s">
        <v>582</v>
      </c>
      <c r="O37">
        <v>1328</v>
      </c>
    </row>
    <row r="38" spans="1:15" x14ac:dyDescent="0.3">
      <c r="A38" s="76">
        <v>44652</v>
      </c>
      <c r="B38" t="s">
        <v>718</v>
      </c>
      <c r="C38" t="s">
        <v>719</v>
      </c>
      <c r="D38" t="s">
        <v>720</v>
      </c>
      <c r="E38" t="s">
        <v>581</v>
      </c>
      <c r="F38" t="s">
        <v>719</v>
      </c>
      <c r="G38">
        <v>0.02</v>
      </c>
      <c r="M38" t="s">
        <v>582</v>
      </c>
      <c r="O38">
        <v>1339</v>
      </c>
    </row>
    <row r="39" spans="1:15" x14ac:dyDescent="0.3">
      <c r="A39" s="76">
        <v>44682</v>
      </c>
      <c r="B39" t="s">
        <v>721</v>
      </c>
      <c r="C39" t="s">
        <v>722</v>
      </c>
      <c r="D39" t="s">
        <v>614</v>
      </c>
      <c r="E39" t="s">
        <v>581</v>
      </c>
      <c r="F39" t="s">
        <v>722</v>
      </c>
      <c r="G39">
        <v>27192.52</v>
      </c>
      <c r="M39" t="s">
        <v>582</v>
      </c>
      <c r="O39">
        <v>1352</v>
      </c>
    </row>
    <row r="40" spans="1:15" x14ac:dyDescent="0.3">
      <c r="A40" s="76">
        <v>44682</v>
      </c>
      <c r="B40" t="s">
        <v>721</v>
      </c>
      <c r="C40" t="s">
        <v>723</v>
      </c>
      <c r="D40" t="s">
        <v>724</v>
      </c>
      <c r="E40" t="s">
        <v>581</v>
      </c>
      <c r="F40" t="s">
        <v>723</v>
      </c>
      <c r="G40">
        <v>5147.79</v>
      </c>
      <c r="M40" t="s">
        <v>582</v>
      </c>
      <c r="O40">
        <v>1352</v>
      </c>
    </row>
    <row r="41" spans="1:15" x14ac:dyDescent="0.3">
      <c r="A41" s="76">
        <v>44682</v>
      </c>
      <c r="B41" t="s">
        <v>721</v>
      </c>
      <c r="C41" t="s">
        <v>725</v>
      </c>
      <c r="D41" t="s">
        <v>724</v>
      </c>
      <c r="E41" t="s">
        <v>581</v>
      </c>
      <c r="F41" t="s">
        <v>725</v>
      </c>
      <c r="G41">
        <v>3052.18</v>
      </c>
      <c r="M41" t="s">
        <v>582</v>
      </c>
      <c r="O41">
        <v>1352</v>
      </c>
    </row>
    <row r="42" spans="1:15" x14ac:dyDescent="0.3">
      <c r="A42" s="76">
        <v>44682</v>
      </c>
      <c r="B42" t="s">
        <v>721</v>
      </c>
      <c r="C42" t="s">
        <v>726</v>
      </c>
      <c r="D42" t="s">
        <v>658</v>
      </c>
      <c r="E42" t="s">
        <v>581</v>
      </c>
      <c r="F42" t="s">
        <v>726</v>
      </c>
      <c r="G42">
        <v>1911.14</v>
      </c>
      <c r="M42" t="s">
        <v>582</v>
      </c>
      <c r="O42">
        <v>1352</v>
      </c>
    </row>
    <row r="43" spans="1:15" x14ac:dyDescent="0.3">
      <c r="A43" s="76">
        <v>44682</v>
      </c>
      <c r="B43" t="s">
        <v>721</v>
      </c>
      <c r="C43" t="s">
        <v>727</v>
      </c>
      <c r="D43" t="s">
        <v>658</v>
      </c>
      <c r="E43" t="s">
        <v>581</v>
      </c>
      <c r="F43" t="s">
        <v>727</v>
      </c>
      <c r="G43">
        <v>715.41</v>
      </c>
      <c r="M43" t="s">
        <v>582</v>
      </c>
      <c r="O43">
        <v>1352</v>
      </c>
    </row>
    <row r="44" spans="1:15" x14ac:dyDescent="0.3">
      <c r="A44" s="76">
        <v>44713</v>
      </c>
      <c r="B44" t="s">
        <v>635</v>
      </c>
      <c r="C44" t="s">
        <v>636</v>
      </c>
      <c r="D44" t="s">
        <v>598</v>
      </c>
      <c r="E44" t="s">
        <v>586</v>
      </c>
      <c r="F44" t="s">
        <v>587</v>
      </c>
      <c r="G44">
        <v>56776.52</v>
      </c>
      <c r="O44">
        <v>1294</v>
      </c>
    </row>
    <row r="45" spans="1:15" x14ac:dyDescent="0.3">
      <c r="A45" s="76">
        <v>44713</v>
      </c>
      <c r="B45" t="s">
        <v>803</v>
      </c>
      <c r="C45" t="s">
        <v>804</v>
      </c>
      <c r="D45" t="s">
        <v>598</v>
      </c>
      <c r="E45" t="s">
        <v>586</v>
      </c>
      <c r="F45" t="s">
        <v>587</v>
      </c>
      <c r="G45">
        <v>34537.1</v>
      </c>
      <c r="O45">
        <v>1294</v>
      </c>
    </row>
    <row r="46" spans="1:15" x14ac:dyDescent="0.3">
      <c r="A46" s="76">
        <v>44713</v>
      </c>
      <c r="B46" t="s">
        <v>805</v>
      </c>
      <c r="C46" t="s">
        <v>806</v>
      </c>
      <c r="D46" t="s">
        <v>598</v>
      </c>
      <c r="E46" t="s">
        <v>586</v>
      </c>
      <c r="F46" t="s">
        <v>587</v>
      </c>
      <c r="G46">
        <v>33423</v>
      </c>
      <c r="O46">
        <v>1294</v>
      </c>
    </row>
    <row r="47" spans="1:15" x14ac:dyDescent="0.3">
      <c r="A47" s="76">
        <v>44713</v>
      </c>
      <c r="B47" t="s">
        <v>805</v>
      </c>
      <c r="C47" t="s">
        <v>806</v>
      </c>
      <c r="D47" t="s">
        <v>612</v>
      </c>
      <c r="E47" t="s">
        <v>586</v>
      </c>
      <c r="F47" t="s">
        <v>587</v>
      </c>
      <c r="G47">
        <v>479389.92</v>
      </c>
      <c r="O47">
        <v>1294</v>
      </c>
    </row>
    <row r="48" spans="1:15" x14ac:dyDescent="0.3">
      <c r="A48" s="76">
        <v>44713</v>
      </c>
      <c r="B48" t="s">
        <v>807</v>
      </c>
      <c r="C48" t="s">
        <v>808</v>
      </c>
      <c r="D48" t="s">
        <v>809</v>
      </c>
      <c r="E48" t="s">
        <v>586</v>
      </c>
      <c r="F48" t="s">
        <v>587</v>
      </c>
      <c r="G48">
        <v>4639.37</v>
      </c>
      <c r="O48">
        <v>1292</v>
      </c>
    </row>
    <row r="49" spans="1:15" x14ac:dyDescent="0.3">
      <c r="A49" s="76">
        <v>44713</v>
      </c>
      <c r="B49" t="s">
        <v>807</v>
      </c>
      <c r="C49" t="s">
        <v>810</v>
      </c>
      <c r="D49" t="s">
        <v>598</v>
      </c>
      <c r="E49" t="s">
        <v>586</v>
      </c>
      <c r="F49" t="s">
        <v>587</v>
      </c>
      <c r="G49">
        <v>34537.1</v>
      </c>
      <c r="O49">
        <v>1294</v>
      </c>
    </row>
    <row r="50" spans="1:15" x14ac:dyDescent="0.3">
      <c r="A50" s="76">
        <v>44713</v>
      </c>
      <c r="B50" t="s">
        <v>811</v>
      </c>
      <c r="C50" t="s">
        <v>812</v>
      </c>
      <c r="D50" t="s">
        <v>809</v>
      </c>
      <c r="E50" t="s">
        <v>586</v>
      </c>
      <c r="F50" t="s">
        <v>587</v>
      </c>
      <c r="G50">
        <v>9810.18</v>
      </c>
      <c r="O50">
        <v>1292</v>
      </c>
    </row>
    <row r="51" spans="1:15" x14ac:dyDescent="0.3">
      <c r="A51" s="76">
        <v>44713</v>
      </c>
      <c r="B51" t="s">
        <v>811</v>
      </c>
      <c r="C51" t="s">
        <v>813</v>
      </c>
      <c r="D51" t="s">
        <v>598</v>
      </c>
      <c r="E51" t="s">
        <v>586</v>
      </c>
      <c r="F51" t="s">
        <v>587</v>
      </c>
      <c r="G51">
        <v>33423.01</v>
      </c>
      <c r="O51">
        <v>1294</v>
      </c>
    </row>
    <row r="52" spans="1:15" x14ac:dyDescent="0.3">
      <c r="A52" s="76">
        <v>44713</v>
      </c>
      <c r="B52" t="s">
        <v>814</v>
      </c>
      <c r="C52" t="s">
        <v>815</v>
      </c>
      <c r="D52" t="s">
        <v>809</v>
      </c>
      <c r="E52" t="s">
        <v>586</v>
      </c>
      <c r="F52" t="s">
        <v>587</v>
      </c>
      <c r="G52">
        <v>7178.39</v>
      </c>
      <c r="O52">
        <v>1292</v>
      </c>
    </row>
    <row r="53" spans="1:15" x14ac:dyDescent="0.3">
      <c r="A53" s="76">
        <v>44713</v>
      </c>
      <c r="B53" t="s">
        <v>814</v>
      </c>
      <c r="C53" t="s">
        <v>816</v>
      </c>
      <c r="D53" t="s">
        <v>598</v>
      </c>
      <c r="E53" t="s">
        <v>586</v>
      </c>
      <c r="F53" t="s">
        <v>587</v>
      </c>
      <c r="G53">
        <v>24672.41</v>
      </c>
      <c r="O53">
        <v>1294</v>
      </c>
    </row>
    <row r="54" spans="1:15" x14ac:dyDescent="0.3">
      <c r="A54" s="76">
        <v>44713</v>
      </c>
      <c r="B54" t="s">
        <v>685</v>
      </c>
      <c r="C54" t="s">
        <v>817</v>
      </c>
      <c r="D54" t="s">
        <v>809</v>
      </c>
      <c r="E54" t="s">
        <v>586</v>
      </c>
      <c r="F54" t="s">
        <v>587</v>
      </c>
      <c r="G54">
        <v>16356.13</v>
      </c>
      <c r="O54">
        <v>1292</v>
      </c>
    </row>
    <row r="55" spans="1:15" x14ac:dyDescent="0.3">
      <c r="A55" s="76">
        <v>44713</v>
      </c>
      <c r="B55" t="s">
        <v>685</v>
      </c>
      <c r="C55" t="s">
        <v>818</v>
      </c>
      <c r="D55" t="s">
        <v>598</v>
      </c>
      <c r="E55" t="s">
        <v>586</v>
      </c>
      <c r="F55" t="s">
        <v>587</v>
      </c>
      <c r="G55">
        <v>25553.56</v>
      </c>
      <c r="O55">
        <v>1294</v>
      </c>
    </row>
    <row r="56" spans="1:15" x14ac:dyDescent="0.3">
      <c r="A56" s="76">
        <v>44713</v>
      </c>
      <c r="B56" t="s">
        <v>819</v>
      </c>
      <c r="C56" t="s">
        <v>820</v>
      </c>
      <c r="D56" t="s">
        <v>821</v>
      </c>
      <c r="E56" t="s">
        <v>586</v>
      </c>
      <c r="F56" t="s">
        <v>587</v>
      </c>
      <c r="G56">
        <v>6816.8</v>
      </c>
      <c r="O56">
        <v>1298</v>
      </c>
    </row>
    <row r="57" spans="1:15" x14ac:dyDescent="0.3">
      <c r="A57" s="76">
        <v>44713</v>
      </c>
      <c r="B57" t="s">
        <v>822</v>
      </c>
      <c r="C57" t="s">
        <v>818</v>
      </c>
      <c r="D57" t="s">
        <v>610</v>
      </c>
      <c r="E57" t="s">
        <v>586</v>
      </c>
      <c r="F57" t="s">
        <v>587</v>
      </c>
      <c r="G57">
        <v>75377.179999999993</v>
      </c>
      <c r="O57">
        <v>1291</v>
      </c>
    </row>
    <row r="58" spans="1:15" x14ac:dyDescent="0.3">
      <c r="A58" s="76">
        <v>44713</v>
      </c>
      <c r="B58" t="s">
        <v>692</v>
      </c>
      <c r="C58" t="s">
        <v>823</v>
      </c>
      <c r="D58" t="s">
        <v>809</v>
      </c>
      <c r="E58" t="s">
        <v>586</v>
      </c>
      <c r="F58" t="s">
        <v>587</v>
      </c>
      <c r="G58">
        <v>4433.2</v>
      </c>
      <c r="O58">
        <v>1292</v>
      </c>
    </row>
    <row r="59" spans="1:15" x14ac:dyDescent="0.3">
      <c r="A59" s="76">
        <v>44713</v>
      </c>
      <c r="B59" t="s">
        <v>692</v>
      </c>
      <c r="C59" t="s">
        <v>824</v>
      </c>
      <c r="D59" t="s">
        <v>598</v>
      </c>
      <c r="E59" t="s">
        <v>586</v>
      </c>
      <c r="F59" t="s">
        <v>587</v>
      </c>
      <c r="G59">
        <v>23080.65</v>
      </c>
      <c r="O59">
        <v>1294</v>
      </c>
    </row>
    <row r="60" spans="1:15" x14ac:dyDescent="0.3">
      <c r="A60" s="76">
        <v>44713</v>
      </c>
      <c r="B60" t="s">
        <v>825</v>
      </c>
      <c r="C60" t="s">
        <v>824</v>
      </c>
      <c r="D60" t="s">
        <v>610</v>
      </c>
      <c r="E60" t="s">
        <v>586</v>
      </c>
      <c r="F60" t="s">
        <v>587</v>
      </c>
      <c r="G60">
        <v>148132.75</v>
      </c>
      <c r="O60">
        <v>1290</v>
      </c>
    </row>
    <row r="61" spans="1:15" x14ac:dyDescent="0.3">
      <c r="A61" s="76">
        <v>44713</v>
      </c>
      <c r="B61" t="s">
        <v>826</v>
      </c>
      <c r="C61" t="s">
        <v>827</v>
      </c>
      <c r="D61" t="s">
        <v>809</v>
      </c>
      <c r="E61" t="s">
        <v>586</v>
      </c>
      <c r="F61" t="s">
        <v>587</v>
      </c>
      <c r="G61">
        <v>17877.05</v>
      </c>
      <c r="O61">
        <v>1292</v>
      </c>
    </row>
    <row r="62" spans="1:15" x14ac:dyDescent="0.3">
      <c r="A62" s="76">
        <v>44713</v>
      </c>
      <c r="B62" t="s">
        <v>826</v>
      </c>
      <c r="C62" t="s">
        <v>828</v>
      </c>
      <c r="D62" t="s">
        <v>598</v>
      </c>
      <c r="E62" t="s">
        <v>586</v>
      </c>
      <c r="F62" t="s">
        <v>587</v>
      </c>
      <c r="G62">
        <v>7172.84</v>
      </c>
      <c r="O62">
        <v>1294</v>
      </c>
    </row>
    <row r="63" spans="1:15" x14ac:dyDescent="0.3">
      <c r="A63" s="76">
        <v>44713</v>
      </c>
      <c r="B63" t="s">
        <v>829</v>
      </c>
      <c r="C63" t="s">
        <v>830</v>
      </c>
      <c r="D63" t="s">
        <v>610</v>
      </c>
      <c r="E63" t="s">
        <v>586</v>
      </c>
      <c r="F63" t="s">
        <v>587</v>
      </c>
      <c r="G63">
        <v>194210.05</v>
      </c>
      <c r="O63">
        <v>1290</v>
      </c>
    </row>
    <row r="64" spans="1:15" x14ac:dyDescent="0.3">
      <c r="A64" s="76">
        <v>44713</v>
      </c>
      <c r="B64" t="s">
        <v>831</v>
      </c>
      <c r="C64" t="s">
        <v>832</v>
      </c>
      <c r="D64" t="s">
        <v>821</v>
      </c>
      <c r="E64" t="s">
        <v>586</v>
      </c>
      <c r="F64" t="s">
        <v>587</v>
      </c>
      <c r="G64">
        <v>7.45</v>
      </c>
      <c r="O64">
        <v>1298</v>
      </c>
    </row>
    <row r="65" spans="1:15" x14ac:dyDescent="0.3">
      <c r="A65" s="76">
        <v>44713</v>
      </c>
      <c r="B65" t="s">
        <v>833</v>
      </c>
      <c r="C65" t="s">
        <v>834</v>
      </c>
      <c r="D65" t="s">
        <v>809</v>
      </c>
      <c r="E65" t="s">
        <v>586</v>
      </c>
      <c r="F65" t="s">
        <v>587</v>
      </c>
      <c r="G65">
        <v>18878.939999999999</v>
      </c>
      <c r="O65">
        <v>1292</v>
      </c>
    </row>
    <row r="66" spans="1:15" x14ac:dyDescent="0.3">
      <c r="A66" s="76">
        <v>44713</v>
      </c>
      <c r="B66" t="s">
        <v>833</v>
      </c>
      <c r="C66" t="s">
        <v>835</v>
      </c>
      <c r="D66" t="s">
        <v>598</v>
      </c>
      <c r="E66" t="s">
        <v>586</v>
      </c>
      <c r="F66" t="s">
        <v>587</v>
      </c>
      <c r="G66">
        <v>6941.46</v>
      </c>
      <c r="O66">
        <v>1294</v>
      </c>
    </row>
    <row r="67" spans="1:15" x14ac:dyDescent="0.3">
      <c r="A67" s="76">
        <v>44713</v>
      </c>
      <c r="B67" t="s">
        <v>833</v>
      </c>
      <c r="C67" t="s">
        <v>836</v>
      </c>
      <c r="D67" t="s">
        <v>821</v>
      </c>
      <c r="E67" t="s">
        <v>586</v>
      </c>
      <c r="F67" t="s">
        <v>587</v>
      </c>
      <c r="G67">
        <v>923.29</v>
      </c>
      <c r="O67">
        <v>1298</v>
      </c>
    </row>
    <row r="68" spans="1:15" x14ac:dyDescent="0.3">
      <c r="A68" s="76">
        <v>44713</v>
      </c>
      <c r="B68" t="s">
        <v>837</v>
      </c>
      <c r="C68" t="s">
        <v>133</v>
      </c>
      <c r="D68" t="s">
        <v>610</v>
      </c>
      <c r="E68" t="s">
        <v>586</v>
      </c>
      <c r="F68" t="s">
        <v>587</v>
      </c>
      <c r="G68">
        <v>270282.90000000002</v>
      </c>
      <c r="O68">
        <v>1290</v>
      </c>
    </row>
    <row r="69" spans="1:15" x14ac:dyDescent="0.3">
      <c r="A69" s="76">
        <v>44713</v>
      </c>
      <c r="B69" t="s">
        <v>838</v>
      </c>
      <c r="C69" t="s">
        <v>839</v>
      </c>
      <c r="D69" t="s">
        <v>821</v>
      </c>
      <c r="E69" t="s">
        <v>586</v>
      </c>
      <c r="F69" t="s">
        <v>587</v>
      </c>
      <c r="G69">
        <v>4589.2</v>
      </c>
      <c r="O69">
        <v>1298</v>
      </c>
    </row>
    <row r="70" spans="1:15" x14ac:dyDescent="0.3">
      <c r="A70" s="76">
        <v>44713</v>
      </c>
      <c r="B70" t="s">
        <v>840</v>
      </c>
      <c r="C70" t="s">
        <v>841</v>
      </c>
      <c r="D70" t="s">
        <v>809</v>
      </c>
      <c r="E70" t="s">
        <v>586</v>
      </c>
      <c r="F70" t="s">
        <v>587</v>
      </c>
      <c r="G70">
        <v>14014.9</v>
      </c>
      <c r="O70">
        <v>1292</v>
      </c>
    </row>
    <row r="71" spans="1:15" x14ac:dyDescent="0.3">
      <c r="A71" s="76">
        <v>44713</v>
      </c>
      <c r="B71" t="s">
        <v>840</v>
      </c>
      <c r="C71" t="s">
        <v>842</v>
      </c>
      <c r="D71" t="s">
        <v>598</v>
      </c>
      <c r="E71" t="s">
        <v>586</v>
      </c>
      <c r="F71" t="s">
        <v>587</v>
      </c>
      <c r="G71">
        <v>7411.93</v>
      </c>
      <c r="O71">
        <v>1294</v>
      </c>
    </row>
    <row r="72" spans="1:15" x14ac:dyDescent="0.3">
      <c r="A72" s="76">
        <v>44713</v>
      </c>
      <c r="B72" t="s">
        <v>840</v>
      </c>
      <c r="C72" t="s">
        <v>842</v>
      </c>
      <c r="D72" t="s">
        <v>843</v>
      </c>
      <c r="E72" t="s">
        <v>586</v>
      </c>
      <c r="F72" t="s">
        <v>587</v>
      </c>
      <c r="G72">
        <v>195918.32</v>
      </c>
      <c r="O72">
        <v>1298</v>
      </c>
    </row>
    <row r="73" spans="1:15" x14ac:dyDescent="0.3">
      <c r="A73" s="76">
        <v>44713</v>
      </c>
      <c r="B73" t="s">
        <v>844</v>
      </c>
      <c r="C73" t="s">
        <v>845</v>
      </c>
      <c r="D73" t="s">
        <v>846</v>
      </c>
      <c r="E73" t="s">
        <v>581</v>
      </c>
      <c r="F73" t="s">
        <v>845</v>
      </c>
      <c r="G73">
        <v>13971</v>
      </c>
      <c r="M73" t="s">
        <v>582</v>
      </c>
      <c r="O73">
        <v>1374</v>
      </c>
    </row>
    <row r="74" spans="1:15" x14ac:dyDescent="0.3">
      <c r="A74" s="76">
        <v>44713</v>
      </c>
      <c r="B74" t="s">
        <v>847</v>
      </c>
      <c r="C74" t="s">
        <v>848</v>
      </c>
      <c r="D74" t="s">
        <v>849</v>
      </c>
      <c r="E74" t="s">
        <v>581</v>
      </c>
      <c r="F74" t="s">
        <v>848</v>
      </c>
      <c r="G74">
        <v>819.28</v>
      </c>
      <c r="M74" t="s">
        <v>582</v>
      </c>
      <c r="O74">
        <v>1376</v>
      </c>
    </row>
    <row r="75" spans="1:15" x14ac:dyDescent="0.3">
      <c r="A75" s="76">
        <v>44713</v>
      </c>
      <c r="B75" t="s">
        <v>850</v>
      </c>
      <c r="C75" t="s">
        <v>851</v>
      </c>
      <c r="D75" t="s">
        <v>809</v>
      </c>
      <c r="E75" t="s">
        <v>586</v>
      </c>
      <c r="F75" t="s">
        <v>587</v>
      </c>
      <c r="G75">
        <v>15198.76</v>
      </c>
      <c r="O75">
        <v>1294</v>
      </c>
    </row>
    <row r="76" spans="1:15" x14ac:dyDescent="0.3">
      <c r="A76" s="76">
        <v>44713</v>
      </c>
      <c r="B76" t="s">
        <v>850</v>
      </c>
      <c r="C76" t="s">
        <v>852</v>
      </c>
      <c r="D76" t="s">
        <v>610</v>
      </c>
      <c r="E76" t="s">
        <v>586</v>
      </c>
      <c r="F76" t="s">
        <v>587</v>
      </c>
      <c r="G76">
        <v>505103.29</v>
      </c>
      <c r="O76">
        <v>1294</v>
      </c>
    </row>
    <row r="77" spans="1:15" x14ac:dyDescent="0.3">
      <c r="A77" t="s">
        <v>853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1C44A-608B-41C3-A060-FCB92DCD818E}">
  <dimension ref="A1:Q44"/>
  <sheetViews>
    <sheetView topLeftCell="A10" workbookViewId="0">
      <selection activeCell="G44" sqref="G44"/>
    </sheetView>
  </sheetViews>
  <sheetFormatPr defaultRowHeight="14.4" x14ac:dyDescent="0.3"/>
  <cols>
    <col min="4" max="4" width="32.44140625" bestFit="1" customWidth="1"/>
  </cols>
  <sheetData>
    <row r="1" spans="1:17" x14ac:dyDescent="0.3">
      <c r="A1" t="s">
        <v>542</v>
      </c>
      <c r="B1">
        <v>2022</v>
      </c>
    </row>
    <row r="3" spans="1:17" x14ac:dyDescent="0.3">
      <c r="A3" t="s">
        <v>543</v>
      </c>
      <c r="C3" t="s">
        <v>544</v>
      </c>
    </row>
    <row r="5" spans="1:17" x14ac:dyDescent="0.3">
      <c r="A5" t="s">
        <v>545</v>
      </c>
      <c r="B5" t="s">
        <v>673</v>
      </c>
      <c r="C5" t="s">
        <v>674</v>
      </c>
    </row>
    <row r="6" spans="1:17" x14ac:dyDescent="0.3">
      <c r="A6" t="s">
        <v>547</v>
      </c>
      <c r="B6" t="s">
        <v>548</v>
      </c>
    </row>
    <row r="7" spans="1:17" x14ac:dyDescent="0.3">
      <c r="A7" t="s">
        <v>549</v>
      </c>
      <c r="B7" t="s">
        <v>550</v>
      </c>
    </row>
    <row r="8" spans="1:17" x14ac:dyDescent="0.3">
      <c r="A8" t="s">
        <v>551</v>
      </c>
      <c r="B8" t="s">
        <v>552</v>
      </c>
    </row>
    <row r="9" spans="1:17" x14ac:dyDescent="0.3">
      <c r="A9" t="s">
        <v>553</v>
      </c>
      <c r="B9" t="s">
        <v>554</v>
      </c>
    </row>
    <row r="10" spans="1:17" x14ac:dyDescent="0.3">
      <c r="A10" t="s">
        <v>555</v>
      </c>
      <c r="B10" t="s">
        <v>556</v>
      </c>
    </row>
    <row r="11" spans="1:17" x14ac:dyDescent="0.3">
      <c r="A11" t="s">
        <v>557</v>
      </c>
      <c r="B11" t="s">
        <v>558</v>
      </c>
    </row>
    <row r="13" spans="1:17" x14ac:dyDescent="0.3">
      <c r="A13" t="s">
        <v>559</v>
      </c>
      <c r="D13" t="s">
        <v>560</v>
      </c>
      <c r="E13" t="s">
        <v>717</v>
      </c>
    </row>
    <row r="15" spans="1:17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</row>
    <row r="16" spans="1:17" hidden="1" x14ac:dyDescent="0.3">
      <c r="A16" s="76">
        <v>44378</v>
      </c>
      <c r="B16" t="s">
        <v>578</v>
      </c>
      <c r="C16" t="s">
        <v>579</v>
      </c>
      <c r="D16" t="s">
        <v>580</v>
      </c>
      <c r="E16" t="s">
        <v>581</v>
      </c>
      <c r="F16" t="s">
        <v>579</v>
      </c>
      <c r="G16">
        <v>144.32</v>
      </c>
      <c r="M16" t="s">
        <v>582</v>
      </c>
      <c r="O16">
        <v>1212</v>
      </c>
    </row>
    <row r="17" spans="1:15" hidden="1" x14ac:dyDescent="0.3">
      <c r="A17" s="76">
        <v>44409</v>
      </c>
      <c r="B17" t="s">
        <v>635</v>
      </c>
      <c r="C17" t="s">
        <v>636</v>
      </c>
      <c r="D17" t="s">
        <v>612</v>
      </c>
      <c r="E17" t="s">
        <v>586</v>
      </c>
      <c r="F17" t="s">
        <v>587</v>
      </c>
      <c r="G17">
        <v>232031.85</v>
      </c>
      <c r="O17">
        <v>1146</v>
      </c>
    </row>
    <row r="18" spans="1:15" hidden="1" x14ac:dyDescent="0.3">
      <c r="A18" s="76">
        <v>44409</v>
      </c>
      <c r="B18" t="s">
        <v>637</v>
      </c>
      <c r="C18" t="s">
        <v>638</v>
      </c>
      <c r="D18" t="s">
        <v>580</v>
      </c>
      <c r="E18" t="s">
        <v>581</v>
      </c>
      <c r="F18" t="s">
        <v>638</v>
      </c>
      <c r="G18">
        <v>126.35</v>
      </c>
      <c r="M18" t="s">
        <v>582</v>
      </c>
      <c r="O18">
        <v>1225</v>
      </c>
    </row>
    <row r="19" spans="1:15" hidden="1" x14ac:dyDescent="0.3">
      <c r="A19" s="76">
        <v>44409</v>
      </c>
      <c r="B19" t="s">
        <v>639</v>
      </c>
      <c r="C19" t="s">
        <v>640</v>
      </c>
      <c r="D19" t="s">
        <v>641</v>
      </c>
      <c r="E19" t="s">
        <v>581</v>
      </c>
      <c r="F19" t="s">
        <v>640</v>
      </c>
      <c r="G19">
        <v>1758.37</v>
      </c>
      <c r="M19" t="s">
        <v>582</v>
      </c>
      <c r="O19">
        <v>1225</v>
      </c>
    </row>
    <row r="20" spans="1:15" hidden="1" x14ac:dyDescent="0.3">
      <c r="A20" s="76">
        <v>44470</v>
      </c>
      <c r="B20" t="s">
        <v>648</v>
      </c>
      <c r="C20" t="s">
        <v>649</v>
      </c>
      <c r="D20" t="s">
        <v>650</v>
      </c>
      <c r="E20" t="s">
        <v>581</v>
      </c>
      <c r="F20" t="s">
        <v>649</v>
      </c>
      <c r="G20">
        <v>136.29</v>
      </c>
      <c r="M20" t="s">
        <v>582</v>
      </c>
      <c r="O20">
        <v>1251</v>
      </c>
    </row>
    <row r="21" spans="1:15" hidden="1" x14ac:dyDescent="0.3">
      <c r="A21" s="76">
        <v>44501</v>
      </c>
      <c r="B21" t="s">
        <v>652</v>
      </c>
      <c r="C21" t="s">
        <v>653</v>
      </c>
      <c r="D21" t="s">
        <v>654</v>
      </c>
      <c r="E21" t="s">
        <v>581</v>
      </c>
      <c r="F21" t="s">
        <v>653</v>
      </c>
      <c r="G21">
        <v>7202.37</v>
      </c>
      <c r="M21" t="s">
        <v>582</v>
      </c>
      <c r="O21">
        <v>1268</v>
      </c>
    </row>
    <row r="22" spans="1:15" hidden="1" x14ac:dyDescent="0.3">
      <c r="A22" s="76">
        <v>44501</v>
      </c>
      <c r="B22" t="s">
        <v>652</v>
      </c>
      <c r="C22" t="s">
        <v>655</v>
      </c>
      <c r="D22" t="s">
        <v>656</v>
      </c>
      <c r="E22" t="s">
        <v>581</v>
      </c>
      <c r="F22" t="s">
        <v>655</v>
      </c>
      <c r="G22">
        <v>2200</v>
      </c>
      <c r="M22" t="s">
        <v>582</v>
      </c>
      <c r="O22">
        <v>1268</v>
      </c>
    </row>
    <row r="23" spans="1:15" hidden="1" x14ac:dyDescent="0.3">
      <c r="A23" s="76">
        <v>44501</v>
      </c>
      <c r="B23" t="s">
        <v>652</v>
      </c>
      <c r="C23" t="s">
        <v>657</v>
      </c>
      <c r="D23" t="s">
        <v>658</v>
      </c>
      <c r="E23" t="s">
        <v>581</v>
      </c>
      <c r="F23" t="s">
        <v>657</v>
      </c>
      <c r="G23">
        <v>481.9</v>
      </c>
      <c r="M23" t="s">
        <v>582</v>
      </c>
      <c r="O23">
        <v>1268</v>
      </c>
    </row>
    <row r="24" spans="1:15" hidden="1" x14ac:dyDescent="0.3">
      <c r="A24" s="76">
        <v>44501</v>
      </c>
      <c r="B24" t="s">
        <v>652</v>
      </c>
      <c r="C24" t="s">
        <v>659</v>
      </c>
      <c r="D24" t="s">
        <v>658</v>
      </c>
      <c r="E24" t="s">
        <v>581</v>
      </c>
      <c r="F24" t="s">
        <v>659</v>
      </c>
      <c r="G24">
        <v>726.59</v>
      </c>
      <c r="M24" t="s">
        <v>582</v>
      </c>
      <c r="O24">
        <v>1268</v>
      </c>
    </row>
    <row r="25" spans="1:15" hidden="1" x14ac:dyDescent="0.3">
      <c r="A25" s="76">
        <v>44501</v>
      </c>
      <c r="B25" t="s">
        <v>652</v>
      </c>
      <c r="C25" t="s">
        <v>660</v>
      </c>
      <c r="D25" t="s">
        <v>650</v>
      </c>
      <c r="E25" t="s">
        <v>581</v>
      </c>
      <c r="F25" t="s">
        <v>660</v>
      </c>
      <c r="G25">
        <v>136.29</v>
      </c>
      <c r="M25" t="s">
        <v>582</v>
      </c>
      <c r="O25">
        <v>1268</v>
      </c>
    </row>
    <row r="26" spans="1:15" hidden="1" x14ac:dyDescent="0.3">
      <c r="A26" s="76">
        <v>44501</v>
      </c>
      <c r="B26" t="s">
        <v>661</v>
      </c>
      <c r="C26" t="s">
        <v>662</v>
      </c>
      <c r="D26" t="s">
        <v>663</v>
      </c>
      <c r="E26" t="s">
        <v>581</v>
      </c>
      <c r="F26" t="s">
        <v>662</v>
      </c>
      <c r="G26">
        <v>250</v>
      </c>
      <c r="M26" t="s">
        <v>582</v>
      </c>
      <c r="O26">
        <v>1272</v>
      </c>
    </row>
    <row r="27" spans="1:15" hidden="1" x14ac:dyDescent="0.3">
      <c r="A27" s="76">
        <v>44531</v>
      </c>
      <c r="B27" t="s">
        <v>667</v>
      </c>
      <c r="C27" t="s">
        <v>668</v>
      </c>
      <c r="D27" t="s">
        <v>614</v>
      </c>
      <c r="E27" t="s">
        <v>581</v>
      </c>
      <c r="F27" t="s">
        <v>668</v>
      </c>
      <c r="G27">
        <v>-153285.74</v>
      </c>
      <c r="M27" t="s">
        <v>582</v>
      </c>
      <c r="O27">
        <v>1278</v>
      </c>
    </row>
    <row r="28" spans="1:15" hidden="1" x14ac:dyDescent="0.3">
      <c r="A28" s="76">
        <v>44562</v>
      </c>
      <c r="B28" t="s">
        <v>685</v>
      </c>
      <c r="C28" t="s">
        <v>686</v>
      </c>
      <c r="D28" t="s">
        <v>650</v>
      </c>
      <c r="E28" t="s">
        <v>581</v>
      </c>
      <c r="F28" t="s">
        <v>686</v>
      </c>
      <c r="G28">
        <v>1090.1500000000001</v>
      </c>
      <c r="M28" t="s">
        <v>582</v>
      </c>
      <c r="O28">
        <v>1299</v>
      </c>
    </row>
    <row r="29" spans="1:15" hidden="1" x14ac:dyDescent="0.3">
      <c r="A29" s="76">
        <v>44562</v>
      </c>
      <c r="B29" t="s">
        <v>685</v>
      </c>
      <c r="C29" t="s">
        <v>688</v>
      </c>
      <c r="D29" t="s">
        <v>658</v>
      </c>
      <c r="E29" t="s">
        <v>581</v>
      </c>
      <c r="F29" t="s">
        <v>688</v>
      </c>
      <c r="G29">
        <v>706.33</v>
      </c>
      <c r="M29" t="s">
        <v>582</v>
      </c>
      <c r="O29">
        <v>1299</v>
      </c>
    </row>
    <row r="30" spans="1:15" hidden="1" x14ac:dyDescent="0.3">
      <c r="A30" s="76">
        <v>44562</v>
      </c>
      <c r="B30" t="s">
        <v>685</v>
      </c>
      <c r="C30" t="s">
        <v>690</v>
      </c>
      <c r="D30" t="s">
        <v>658</v>
      </c>
      <c r="E30" t="s">
        <v>581</v>
      </c>
      <c r="F30" t="s">
        <v>690</v>
      </c>
      <c r="G30">
        <v>515.52</v>
      </c>
      <c r="M30" t="s">
        <v>582</v>
      </c>
      <c r="O30">
        <v>1299</v>
      </c>
    </row>
    <row r="31" spans="1:15" hidden="1" x14ac:dyDescent="0.3">
      <c r="A31" s="76">
        <v>44593</v>
      </c>
      <c r="B31" t="s">
        <v>692</v>
      </c>
      <c r="C31" t="s">
        <v>693</v>
      </c>
      <c r="D31" t="s">
        <v>609</v>
      </c>
      <c r="E31" t="s">
        <v>581</v>
      </c>
      <c r="F31" t="s">
        <v>693</v>
      </c>
      <c r="G31">
        <v>8390.7800000000007</v>
      </c>
      <c r="M31" t="s">
        <v>582</v>
      </c>
      <c r="O31">
        <v>1319</v>
      </c>
    </row>
    <row r="32" spans="1:15" hidden="1" x14ac:dyDescent="0.3">
      <c r="A32" s="76">
        <v>44593</v>
      </c>
      <c r="B32" t="s">
        <v>692</v>
      </c>
      <c r="C32" t="s">
        <v>695</v>
      </c>
      <c r="D32" t="s">
        <v>609</v>
      </c>
      <c r="E32" t="s">
        <v>581</v>
      </c>
      <c r="F32" t="s">
        <v>695</v>
      </c>
      <c r="G32">
        <v>2832.78</v>
      </c>
      <c r="M32" t="s">
        <v>582</v>
      </c>
      <c r="O32">
        <v>1319</v>
      </c>
    </row>
    <row r="33" spans="1:15" hidden="1" x14ac:dyDescent="0.3">
      <c r="A33" s="76">
        <v>44621</v>
      </c>
      <c r="B33" t="s">
        <v>703</v>
      </c>
      <c r="C33" t="s">
        <v>704</v>
      </c>
      <c r="D33" t="s">
        <v>705</v>
      </c>
      <c r="E33" t="s">
        <v>581</v>
      </c>
      <c r="F33" t="s">
        <v>704</v>
      </c>
      <c r="G33">
        <v>3046.52</v>
      </c>
      <c r="M33" t="s">
        <v>582</v>
      </c>
      <c r="O33">
        <v>1327</v>
      </c>
    </row>
    <row r="34" spans="1:15" hidden="1" x14ac:dyDescent="0.3">
      <c r="A34" s="76">
        <v>44621</v>
      </c>
      <c r="B34" t="s">
        <v>703</v>
      </c>
      <c r="C34" t="s">
        <v>706</v>
      </c>
      <c r="D34" t="s">
        <v>707</v>
      </c>
      <c r="E34" t="s">
        <v>581</v>
      </c>
      <c r="F34" t="s">
        <v>706</v>
      </c>
      <c r="G34">
        <v>236.69</v>
      </c>
      <c r="M34" t="s">
        <v>582</v>
      </c>
      <c r="O34">
        <v>1327</v>
      </c>
    </row>
    <row r="35" spans="1:15" hidden="1" x14ac:dyDescent="0.3">
      <c r="A35" s="76">
        <v>44621</v>
      </c>
      <c r="B35" t="s">
        <v>703</v>
      </c>
      <c r="C35" t="s">
        <v>708</v>
      </c>
      <c r="D35" t="s">
        <v>658</v>
      </c>
      <c r="E35" t="s">
        <v>581</v>
      </c>
      <c r="F35" t="s">
        <v>708</v>
      </c>
      <c r="G35">
        <v>1952.13</v>
      </c>
      <c r="M35" t="s">
        <v>582</v>
      </c>
      <c r="O35">
        <v>1327</v>
      </c>
    </row>
    <row r="36" spans="1:15" hidden="1" x14ac:dyDescent="0.3">
      <c r="A36" s="76">
        <v>44621</v>
      </c>
      <c r="B36" t="s">
        <v>703</v>
      </c>
      <c r="C36" t="s">
        <v>709</v>
      </c>
      <c r="D36" t="s">
        <v>658</v>
      </c>
      <c r="E36" t="s">
        <v>581</v>
      </c>
      <c r="F36" t="s">
        <v>709</v>
      </c>
      <c r="G36">
        <v>34.520000000000003</v>
      </c>
      <c r="M36" t="s">
        <v>582</v>
      </c>
      <c r="O36">
        <v>1327</v>
      </c>
    </row>
    <row r="37" spans="1:15" x14ac:dyDescent="0.3">
      <c r="A37" s="76">
        <v>44621</v>
      </c>
      <c r="B37" t="s">
        <v>710</v>
      </c>
      <c r="C37" t="s">
        <v>711</v>
      </c>
      <c r="D37" t="s">
        <v>650</v>
      </c>
      <c r="E37" t="s">
        <v>581</v>
      </c>
      <c r="F37" t="s">
        <v>711</v>
      </c>
      <c r="G37">
        <v>4900.68</v>
      </c>
      <c r="M37" t="s">
        <v>582</v>
      </c>
      <c r="O37">
        <v>1328</v>
      </c>
    </row>
    <row r="38" spans="1:15" x14ac:dyDescent="0.3">
      <c r="A38" s="76">
        <v>44652</v>
      </c>
      <c r="B38" t="s">
        <v>718</v>
      </c>
      <c r="C38" s="78" t="s">
        <v>730</v>
      </c>
      <c r="D38" t="s">
        <v>720</v>
      </c>
      <c r="E38" t="s">
        <v>581</v>
      </c>
      <c r="F38" t="s">
        <v>719</v>
      </c>
      <c r="G38">
        <v>0.02</v>
      </c>
      <c r="M38" t="s">
        <v>582</v>
      </c>
      <c r="O38">
        <v>1339</v>
      </c>
    </row>
    <row r="39" spans="1:15" x14ac:dyDescent="0.3">
      <c r="A39" s="76">
        <v>44682</v>
      </c>
      <c r="B39" t="s">
        <v>721</v>
      </c>
      <c r="C39" t="s">
        <v>722</v>
      </c>
      <c r="D39" t="s">
        <v>614</v>
      </c>
      <c r="E39" t="s">
        <v>581</v>
      </c>
      <c r="F39" t="s">
        <v>722</v>
      </c>
      <c r="G39">
        <v>27192.52</v>
      </c>
      <c r="M39" t="s">
        <v>582</v>
      </c>
      <c r="O39">
        <v>1352</v>
      </c>
    </row>
    <row r="40" spans="1:15" x14ac:dyDescent="0.3">
      <c r="A40" s="76">
        <v>44682</v>
      </c>
      <c r="B40" t="s">
        <v>721</v>
      </c>
      <c r="C40" t="s">
        <v>723</v>
      </c>
      <c r="D40" t="s">
        <v>724</v>
      </c>
      <c r="E40" t="s">
        <v>581</v>
      </c>
      <c r="F40" t="s">
        <v>723</v>
      </c>
      <c r="G40">
        <v>5147.79</v>
      </c>
      <c r="M40" t="s">
        <v>582</v>
      </c>
      <c r="O40">
        <v>1352</v>
      </c>
    </row>
    <row r="41" spans="1:15" x14ac:dyDescent="0.3">
      <c r="A41" s="76">
        <v>44682</v>
      </c>
      <c r="B41" t="s">
        <v>721</v>
      </c>
      <c r="C41" t="s">
        <v>725</v>
      </c>
      <c r="D41" t="s">
        <v>724</v>
      </c>
      <c r="E41" t="s">
        <v>581</v>
      </c>
      <c r="F41" t="s">
        <v>725</v>
      </c>
      <c r="G41">
        <v>3052.18</v>
      </c>
      <c r="M41" t="s">
        <v>582</v>
      </c>
      <c r="O41">
        <v>1352</v>
      </c>
    </row>
    <row r="42" spans="1:15" x14ac:dyDescent="0.3">
      <c r="A42" s="76">
        <v>44682</v>
      </c>
      <c r="B42" t="s">
        <v>721</v>
      </c>
      <c r="C42" t="s">
        <v>726</v>
      </c>
      <c r="D42" t="s">
        <v>658</v>
      </c>
      <c r="E42" t="s">
        <v>581</v>
      </c>
      <c r="F42" t="s">
        <v>726</v>
      </c>
      <c r="G42">
        <v>1911.14</v>
      </c>
      <c r="M42" t="s">
        <v>582</v>
      </c>
      <c r="O42">
        <v>1352</v>
      </c>
    </row>
    <row r="43" spans="1:15" x14ac:dyDescent="0.3">
      <c r="A43" s="76">
        <v>44682</v>
      </c>
      <c r="B43" t="s">
        <v>721</v>
      </c>
      <c r="C43" t="s">
        <v>727</v>
      </c>
      <c r="D43" t="s">
        <v>658</v>
      </c>
      <c r="E43" t="s">
        <v>581</v>
      </c>
      <c r="F43" t="s">
        <v>727</v>
      </c>
      <c r="G43">
        <v>715.41</v>
      </c>
      <c r="M43" t="s">
        <v>582</v>
      </c>
      <c r="O43">
        <v>1352</v>
      </c>
    </row>
    <row r="44" spans="1:15" x14ac:dyDescent="0.3">
      <c r="A44" t="s">
        <v>728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58FD7-CAB6-446A-B939-862B0A995A9A}">
  <dimension ref="A1:Q38"/>
  <sheetViews>
    <sheetView topLeftCell="A14" workbookViewId="0">
      <selection activeCell="D33" sqref="D33:D37"/>
    </sheetView>
  </sheetViews>
  <sheetFormatPr defaultRowHeight="14.4" x14ac:dyDescent="0.3"/>
  <cols>
    <col min="6" max="6" width="14.109375" bestFit="1" customWidth="1"/>
  </cols>
  <sheetData>
    <row r="1" spans="1:17" x14ac:dyDescent="0.3">
      <c r="A1" t="s">
        <v>542</v>
      </c>
      <c r="B1">
        <v>2022</v>
      </c>
    </row>
    <row r="3" spans="1:17" x14ac:dyDescent="0.3">
      <c r="A3" t="s">
        <v>543</v>
      </c>
      <c r="C3" t="s">
        <v>544</v>
      </c>
    </row>
    <row r="5" spans="1:17" x14ac:dyDescent="0.3">
      <c r="A5" t="s">
        <v>545</v>
      </c>
      <c r="B5" t="s">
        <v>673</v>
      </c>
      <c r="C5" t="s">
        <v>674</v>
      </c>
    </row>
    <row r="6" spans="1:17" x14ac:dyDescent="0.3">
      <c r="A6" t="s">
        <v>547</v>
      </c>
      <c r="B6" t="s">
        <v>548</v>
      </c>
    </row>
    <row r="7" spans="1:17" x14ac:dyDescent="0.3">
      <c r="A7" t="s">
        <v>549</v>
      </c>
      <c r="B7" t="s">
        <v>550</v>
      </c>
    </row>
    <row r="8" spans="1:17" x14ac:dyDescent="0.3">
      <c r="A8" t="s">
        <v>551</v>
      </c>
      <c r="B8" t="s">
        <v>552</v>
      </c>
    </row>
    <row r="9" spans="1:17" x14ac:dyDescent="0.3">
      <c r="A9" t="s">
        <v>553</v>
      </c>
      <c r="B9" t="s">
        <v>554</v>
      </c>
    </row>
    <row r="10" spans="1:17" x14ac:dyDescent="0.3">
      <c r="A10" t="s">
        <v>555</v>
      </c>
      <c r="B10" t="s">
        <v>556</v>
      </c>
    </row>
    <row r="11" spans="1:17" x14ac:dyDescent="0.3">
      <c r="A11" t="s">
        <v>557</v>
      </c>
      <c r="B11" t="s">
        <v>558</v>
      </c>
    </row>
    <row r="13" spans="1:17" x14ac:dyDescent="0.3">
      <c r="A13" t="s">
        <v>559</v>
      </c>
      <c r="D13" t="s">
        <v>560</v>
      </c>
      <c r="E13">
        <v>115614.69</v>
      </c>
    </row>
    <row r="15" spans="1:17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</row>
    <row r="16" spans="1:17" x14ac:dyDescent="0.3">
      <c r="A16" s="76">
        <v>44378</v>
      </c>
      <c r="B16" t="s">
        <v>578</v>
      </c>
      <c r="C16" t="s">
        <v>579</v>
      </c>
      <c r="D16" t="s">
        <v>580</v>
      </c>
      <c r="E16" t="s">
        <v>581</v>
      </c>
      <c r="F16" t="s">
        <v>579</v>
      </c>
      <c r="G16">
        <v>144.32</v>
      </c>
      <c r="M16" t="s">
        <v>582</v>
      </c>
      <c r="O16">
        <v>1212</v>
      </c>
    </row>
    <row r="17" spans="1:15" x14ac:dyDescent="0.3">
      <c r="A17" s="76">
        <v>44409</v>
      </c>
      <c r="B17" t="s">
        <v>635</v>
      </c>
      <c r="C17" s="78" t="s">
        <v>702</v>
      </c>
      <c r="D17" t="s">
        <v>612</v>
      </c>
      <c r="E17" t="s">
        <v>586</v>
      </c>
      <c r="F17" t="s">
        <v>587</v>
      </c>
      <c r="G17">
        <v>232031.85</v>
      </c>
      <c r="O17">
        <v>1146</v>
      </c>
    </row>
    <row r="18" spans="1:15" x14ac:dyDescent="0.3">
      <c r="A18" s="76">
        <v>44409</v>
      </c>
      <c r="B18" t="s">
        <v>637</v>
      </c>
      <c r="C18" t="s">
        <v>638</v>
      </c>
      <c r="D18" t="s">
        <v>580</v>
      </c>
      <c r="E18" t="s">
        <v>581</v>
      </c>
      <c r="F18" t="s">
        <v>638</v>
      </c>
      <c r="G18">
        <v>126.35</v>
      </c>
      <c r="M18" t="s">
        <v>582</v>
      </c>
      <c r="O18">
        <v>1225</v>
      </c>
    </row>
    <row r="19" spans="1:15" x14ac:dyDescent="0.3">
      <c r="A19" s="76">
        <v>44409</v>
      </c>
      <c r="B19" t="s">
        <v>639</v>
      </c>
      <c r="C19" t="s">
        <v>640</v>
      </c>
      <c r="D19" t="s">
        <v>641</v>
      </c>
      <c r="E19" t="s">
        <v>581</v>
      </c>
      <c r="F19" t="s">
        <v>640</v>
      </c>
      <c r="G19">
        <v>1758.37</v>
      </c>
      <c r="M19" t="s">
        <v>582</v>
      </c>
      <c r="O19">
        <v>1225</v>
      </c>
    </row>
    <row r="20" spans="1:15" x14ac:dyDescent="0.3">
      <c r="A20" s="76">
        <v>44470</v>
      </c>
      <c r="B20" t="s">
        <v>648</v>
      </c>
      <c r="C20" t="s">
        <v>649</v>
      </c>
      <c r="D20" t="s">
        <v>650</v>
      </c>
      <c r="E20" t="s">
        <v>581</v>
      </c>
      <c r="F20" t="s">
        <v>649</v>
      </c>
      <c r="G20">
        <v>136.29</v>
      </c>
      <c r="M20" t="s">
        <v>582</v>
      </c>
      <c r="O20">
        <v>1251</v>
      </c>
    </row>
    <row r="21" spans="1:15" x14ac:dyDescent="0.3">
      <c r="A21" s="76">
        <v>44501</v>
      </c>
      <c r="B21" t="s">
        <v>652</v>
      </c>
      <c r="C21" t="s">
        <v>653</v>
      </c>
      <c r="D21" t="s">
        <v>654</v>
      </c>
      <c r="E21" t="s">
        <v>581</v>
      </c>
      <c r="F21" t="s">
        <v>653</v>
      </c>
      <c r="G21">
        <v>7202.37</v>
      </c>
      <c r="M21" t="s">
        <v>582</v>
      </c>
      <c r="O21">
        <v>1268</v>
      </c>
    </row>
    <row r="22" spans="1:15" x14ac:dyDescent="0.3">
      <c r="A22" s="76">
        <v>44501</v>
      </c>
      <c r="B22" t="s">
        <v>652</v>
      </c>
      <c r="C22" t="s">
        <v>655</v>
      </c>
      <c r="D22" t="s">
        <v>656</v>
      </c>
      <c r="E22" t="s">
        <v>581</v>
      </c>
      <c r="F22" t="s">
        <v>655</v>
      </c>
      <c r="G22">
        <v>2200</v>
      </c>
      <c r="M22" t="s">
        <v>582</v>
      </c>
      <c r="O22">
        <v>1268</v>
      </c>
    </row>
    <row r="23" spans="1:15" x14ac:dyDescent="0.3">
      <c r="A23" s="76">
        <v>44501</v>
      </c>
      <c r="B23" t="s">
        <v>652</v>
      </c>
      <c r="C23" t="s">
        <v>657</v>
      </c>
      <c r="D23" t="s">
        <v>658</v>
      </c>
      <c r="E23" t="s">
        <v>581</v>
      </c>
      <c r="F23" t="s">
        <v>657</v>
      </c>
      <c r="G23">
        <v>481.9</v>
      </c>
      <c r="M23" t="s">
        <v>582</v>
      </c>
      <c r="O23">
        <v>1268</v>
      </c>
    </row>
    <row r="24" spans="1:15" x14ac:dyDescent="0.3">
      <c r="A24" s="76">
        <v>44501</v>
      </c>
      <c r="B24" t="s">
        <v>652</v>
      </c>
      <c r="C24" t="s">
        <v>659</v>
      </c>
      <c r="D24" t="s">
        <v>658</v>
      </c>
      <c r="E24" t="s">
        <v>581</v>
      </c>
      <c r="F24" t="s">
        <v>659</v>
      </c>
      <c r="G24">
        <v>726.59</v>
      </c>
      <c r="M24" t="s">
        <v>582</v>
      </c>
      <c r="O24">
        <v>1268</v>
      </c>
    </row>
    <row r="25" spans="1:15" x14ac:dyDescent="0.3">
      <c r="A25" s="76">
        <v>44501</v>
      </c>
      <c r="B25" t="s">
        <v>652</v>
      </c>
      <c r="C25" t="s">
        <v>660</v>
      </c>
      <c r="D25" t="s">
        <v>650</v>
      </c>
      <c r="E25" t="s">
        <v>581</v>
      </c>
      <c r="F25" t="s">
        <v>660</v>
      </c>
      <c r="G25">
        <v>136.29</v>
      </c>
      <c r="M25" t="s">
        <v>582</v>
      </c>
      <c r="O25">
        <v>1268</v>
      </c>
    </row>
    <row r="26" spans="1:15" x14ac:dyDescent="0.3">
      <c r="A26" s="76">
        <v>44501</v>
      </c>
      <c r="B26" t="s">
        <v>661</v>
      </c>
      <c r="C26" t="s">
        <v>662</v>
      </c>
      <c r="D26" t="s">
        <v>663</v>
      </c>
      <c r="E26" t="s">
        <v>581</v>
      </c>
      <c r="F26" t="s">
        <v>662</v>
      </c>
      <c r="G26">
        <v>250</v>
      </c>
      <c r="M26" t="s">
        <v>582</v>
      </c>
      <c r="O26">
        <v>1272</v>
      </c>
    </row>
    <row r="27" spans="1:15" x14ac:dyDescent="0.3">
      <c r="A27" s="76">
        <v>44531</v>
      </c>
      <c r="B27" t="s">
        <v>667</v>
      </c>
      <c r="C27" t="s">
        <v>668</v>
      </c>
      <c r="D27" t="s">
        <v>614</v>
      </c>
      <c r="E27" t="s">
        <v>581</v>
      </c>
      <c r="F27" t="s">
        <v>668</v>
      </c>
      <c r="G27">
        <v>-153285.74</v>
      </c>
      <c r="M27" t="s">
        <v>582</v>
      </c>
      <c r="O27">
        <v>1278</v>
      </c>
    </row>
    <row r="28" spans="1:15" x14ac:dyDescent="0.3">
      <c r="A28" s="76">
        <v>44562</v>
      </c>
      <c r="B28" t="s">
        <v>685</v>
      </c>
      <c r="C28" t="s">
        <v>686</v>
      </c>
      <c r="D28" t="s">
        <v>650</v>
      </c>
      <c r="E28" t="s">
        <v>581</v>
      </c>
      <c r="F28" t="s">
        <v>686</v>
      </c>
      <c r="G28">
        <v>1090.1500000000001</v>
      </c>
      <c r="M28" t="s">
        <v>582</v>
      </c>
      <c r="O28">
        <v>1299</v>
      </c>
    </row>
    <row r="29" spans="1:15" x14ac:dyDescent="0.3">
      <c r="A29" s="76">
        <v>44562</v>
      </c>
      <c r="B29" t="s">
        <v>685</v>
      </c>
      <c r="C29" t="s">
        <v>688</v>
      </c>
      <c r="D29" t="s">
        <v>658</v>
      </c>
      <c r="E29" t="s">
        <v>581</v>
      </c>
      <c r="F29" t="s">
        <v>688</v>
      </c>
      <c r="G29">
        <v>706.33</v>
      </c>
      <c r="M29" t="s">
        <v>582</v>
      </c>
      <c r="O29">
        <v>1299</v>
      </c>
    </row>
    <row r="30" spans="1:15" x14ac:dyDescent="0.3">
      <c r="A30" s="76">
        <v>44562</v>
      </c>
      <c r="B30" t="s">
        <v>685</v>
      </c>
      <c r="C30" t="s">
        <v>690</v>
      </c>
      <c r="D30" t="s">
        <v>658</v>
      </c>
      <c r="E30" t="s">
        <v>581</v>
      </c>
      <c r="F30" t="s">
        <v>690</v>
      </c>
      <c r="G30">
        <v>515.52</v>
      </c>
      <c r="M30" t="s">
        <v>582</v>
      </c>
      <c r="O30">
        <v>1299</v>
      </c>
    </row>
    <row r="31" spans="1:15" x14ac:dyDescent="0.3">
      <c r="A31" s="76">
        <v>44593</v>
      </c>
      <c r="B31" t="s">
        <v>692</v>
      </c>
      <c r="C31" t="s">
        <v>693</v>
      </c>
      <c r="D31" t="s">
        <v>609</v>
      </c>
      <c r="E31" t="s">
        <v>581</v>
      </c>
      <c r="F31" t="s">
        <v>693</v>
      </c>
      <c r="G31">
        <v>8390.7800000000007</v>
      </c>
      <c r="M31" t="s">
        <v>582</v>
      </c>
      <c r="O31">
        <v>1319</v>
      </c>
    </row>
    <row r="32" spans="1:15" x14ac:dyDescent="0.3">
      <c r="A32" s="76">
        <v>44593</v>
      </c>
      <c r="B32" t="s">
        <v>692</v>
      </c>
      <c r="C32" t="s">
        <v>695</v>
      </c>
      <c r="D32" t="s">
        <v>609</v>
      </c>
      <c r="E32" t="s">
        <v>581</v>
      </c>
      <c r="F32" t="s">
        <v>695</v>
      </c>
      <c r="G32">
        <v>2832.78</v>
      </c>
      <c r="M32" t="s">
        <v>582</v>
      </c>
      <c r="O32">
        <v>1319</v>
      </c>
    </row>
    <row r="33" spans="1:15" x14ac:dyDescent="0.3">
      <c r="A33" s="76">
        <v>44621</v>
      </c>
      <c r="B33" t="s">
        <v>703</v>
      </c>
      <c r="C33" t="s">
        <v>704</v>
      </c>
      <c r="D33" t="s">
        <v>705</v>
      </c>
      <c r="E33" t="s">
        <v>581</v>
      </c>
      <c r="F33" t="s">
        <v>704</v>
      </c>
      <c r="G33">
        <v>3046.52</v>
      </c>
      <c r="M33" t="s">
        <v>582</v>
      </c>
      <c r="O33">
        <v>1327</v>
      </c>
    </row>
    <row r="34" spans="1:15" x14ac:dyDescent="0.3">
      <c r="A34" s="76">
        <v>44621</v>
      </c>
      <c r="B34" t="s">
        <v>703</v>
      </c>
      <c r="C34" t="s">
        <v>706</v>
      </c>
      <c r="D34" t="s">
        <v>707</v>
      </c>
      <c r="E34" t="s">
        <v>581</v>
      </c>
      <c r="F34" t="s">
        <v>706</v>
      </c>
      <c r="G34">
        <v>236.69</v>
      </c>
      <c r="M34" t="s">
        <v>582</v>
      </c>
      <c r="O34">
        <v>1327</v>
      </c>
    </row>
    <row r="35" spans="1:15" x14ac:dyDescent="0.3">
      <c r="A35" s="76">
        <v>44621</v>
      </c>
      <c r="B35" t="s">
        <v>703</v>
      </c>
      <c r="C35" t="s">
        <v>708</v>
      </c>
      <c r="D35" t="s">
        <v>658</v>
      </c>
      <c r="E35" t="s">
        <v>581</v>
      </c>
      <c r="F35" t="s">
        <v>708</v>
      </c>
      <c r="G35">
        <v>1952.13</v>
      </c>
      <c r="M35" t="s">
        <v>582</v>
      </c>
      <c r="O35">
        <v>1327</v>
      </c>
    </row>
    <row r="36" spans="1:15" x14ac:dyDescent="0.3">
      <c r="A36" s="76">
        <v>44621</v>
      </c>
      <c r="B36" t="s">
        <v>703</v>
      </c>
      <c r="C36" t="s">
        <v>709</v>
      </c>
      <c r="D36" t="s">
        <v>658</v>
      </c>
      <c r="E36" t="s">
        <v>581</v>
      </c>
      <c r="F36" t="s">
        <v>709</v>
      </c>
      <c r="G36">
        <v>34.520000000000003</v>
      </c>
      <c r="M36" t="s">
        <v>582</v>
      </c>
      <c r="O36">
        <v>1327</v>
      </c>
    </row>
    <row r="37" spans="1:15" x14ac:dyDescent="0.3">
      <c r="A37" s="76">
        <v>44621</v>
      </c>
      <c r="B37" t="s">
        <v>710</v>
      </c>
      <c r="C37" t="s">
        <v>711</v>
      </c>
      <c r="D37" t="s">
        <v>650</v>
      </c>
      <c r="E37" t="s">
        <v>581</v>
      </c>
      <c r="F37" t="s">
        <v>711</v>
      </c>
      <c r="G37">
        <v>4900.68</v>
      </c>
      <c r="M37" t="s">
        <v>582</v>
      </c>
      <c r="O37">
        <v>1328</v>
      </c>
    </row>
    <row r="38" spans="1:15" x14ac:dyDescent="0.3">
      <c r="A38" t="s">
        <v>712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54C4-2BF8-4A2C-AA37-826A98D70D1C}">
  <dimension ref="A1:Q32"/>
  <sheetViews>
    <sheetView topLeftCell="A10" workbookViewId="0">
      <selection activeCell="C28" sqref="C28"/>
    </sheetView>
  </sheetViews>
  <sheetFormatPr defaultRowHeight="14.4" x14ac:dyDescent="0.3"/>
  <cols>
    <col min="3" max="3" width="57.44140625" bestFit="1" customWidth="1"/>
    <col min="7" max="7" width="10.21875" style="77" bestFit="1" customWidth="1"/>
  </cols>
  <sheetData>
    <row r="1" spans="1:17" x14ac:dyDescent="0.3">
      <c r="A1" t="s">
        <v>542</v>
      </c>
      <c r="B1">
        <v>2022</v>
      </c>
    </row>
    <row r="3" spans="1:17" x14ac:dyDescent="0.3">
      <c r="A3" t="s">
        <v>543</v>
      </c>
      <c r="C3" t="s">
        <v>544</v>
      </c>
    </row>
    <row r="5" spans="1:17" x14ac:dyDescent="0.3">
      <c r="A5" t="s">
        <v>545</v>
      </c>
      <c r="B5" t="s">
        <v>673</v>
      </c>
      <c r="C5" t="s">
        <v>674</v>
      </c>
    </row>
    <row r="6" spans="1:17" x14ac:dyDescent="0.3">
      <c r="A6" t="s">
        <v>547</v>
      </c>
      <c r="B6" t="s">
        <v>548</v>
      </c>
    </row>
    <row r="7" spans="1:17" x14ac:dyDescent="0.3">
      <c r="A7" t="s">
        <v>549</v>
      </c>
      <c r="B7" t="s">
        <v>550</v>
      </c>
    </row>
    <row r="8" spans="1:17" x14ac:dyDescent="0.3">
      <c r="A8" t="s">
        <v>551</v>
      </c>
      <c r="B8" t="s">
        <v>552</v>
      </c>
    </row>
    <row r="9" spans="1:17" x14ac:dyDescent="0.3">
      <c r="A9" t="s">
        <v>553</v>
      </c>
      <c r="B9" t="s">
        <v>554</v>
      </c>
    </row>
    <row r="10" spans="1:17" x14ac:dyDescent="0.3">
      <c r="A10" t="s">
        <v>555</v>
      </c>
      <c r="B10" t="s">
        <v>556</v>
      </c>
    </row>
    <row r="11" spans="1:17" x14ac:dyDescent="0.3">
      <c r="A11" t="s">
        <v>557</v>
      </c>
      <c r="B11" t="s">
        <v>558</v>
      </c>
    </row>
    <row r="13" spans="1:17" x14ac:dyDescent="0.3">
      <c r="A13" t="s">
        <v>559</v>
      </c>
      <c r="D13" t="s">
        <v>560</v>
      </c>
      <c r="E13" t="s">
        <v>675</v>
      </c>
    </row>
    <row r="15" spans="1:17" x14ac:dyDescent="0.3">
      <c r="A15" t="s">
        <v>561</v>
      </c>
      <c r="B15" t="s">
        <v>562</v>
      </c>
      <c r="C15" t="s">
        <v>563</v>
      </c>
      <c r="D15" t="s">
        <v>564</v>
      </c>
      <c r="E15" t="s">
        <v>565</v>
      </c>
      <c r="F15" t="s">
        <v>566</v>
      </c>
      <c r="G15" s="77" t="s">
        <v>567</v>
      </c>
      <c r="H15" t="s">
        <v>568</v>
      </c>
      <c r="I15" t="s">
        <v>569</v>
      </c>
      <c r="J15" t="s">
        <v>570</v>
      </c>
      <c r="K15" t="s">
        <v>571</v>
      </c>
      <c r="L15" t="s">
        <v>572</v>
      </c>
      <c r="M15" t="s">
        <v>573</v>
      </c>
      <c r="N15" t="s">
        <v>574</v>
      </c>
      <c r="O15" t="s">
        <v>575</v>
      </c>
      <c r="P15" t="s">
        <v>576</v>
      </c>
      <c r="Q15" t="s">
        <v>577</v>
      </c>
    </row>
    <row r="16" spans="1:17" x14ac:dyDescent="0.3">
      <c r="A16" s="76">
        <v>44378</v>
      </c>
      <c r="B16" t="s">
        <v>578</v>
      </c>
      <c r="C16" t="s">
        <v>579</v>
      </c>
      <c r="D16" t="s">
        <v>580</v>
      </c>
      <c r="E16" t="s">
        <v>581</v>
      </c>
      <c r="F16" t="s">
        <v>579</v>
      </c>
      <c r="G16" s="77" t="s">
        <v>676</v>
      </c>
      <c r="M16" t="s">
        <v>582</v>
      </c>
      <c r="O16">
        <v>1212</v>
      </c>
    </row>
    <row r="17" spans="1:15" x14ac:dyDescent="0.3">
      <c r="A17" s="76">
        <v>44409</v>
      </c>
      <c r="B17" t="s">
        <v>635</v>
      </c>
      <c r="C17" t="s">
        <v>636</v>
      </c>
      <c r="D17" t="s">
        <v>612</v>
      </c>
      <c r="E17" t="s">
        <v>586</v>
      </c>
      <c r="F17" t="s">
        <v>587</v>
      </c>
      <c r="G17" s="77" t="s">
        <v>677</v>
      </c>
      <c r="O17">
        <v>1146</v>
      </c>
    </row>
    <row r="18" spans="1:15" x14ac:dyDescent="0.3">
      <c r="A18" s="76">
        <v>44409</v>
      </c>
      <c r="B18" t="s">
        <v>637</v>
      </c>
      <c r="C18" t="s">
        <v>638</v>
      </c>
      <c r="D18" t="s">
        <v>580</v>
      </c>
      <c r="E18" t="s">
        <v>581</v>
      </c>
      <c r="F18" t="s">
        <v>638</v>
      </c>
      <c r="G18" s="77" t="s">
        <v>678</v>
      </c>
      <c r="M18" t="s">
        <v>582</v>
      </c>
      <c r="O18">
        <v>1225</v>
      </c>
    </row>
    <row r="19" spans="1:15" x14ac:dyDescent="0.3">
      <c r="A19" s="76">
        <v>44409</v>
      </c>
      <c r="B19" t="s">
        <v>639</v>
      </c>
      <c r="C19" t="s">
        <v>640</v>
      </c>
      <c r="D19" t="s">
        <v>641</v>
      </c>
      <c r="E19" t="s">
        <v>581</v>
      </c>
      <c r="F19" t="s">
        <v>640</v>
      </c>
      <c r="G19" s="77" t="s">
        <v>679</v>
      </c>
      <c r="M19" t="s">
        <v>582</v>
      </c>
      <c r="O19">
        <v>1225</v>
      </c>
    </row>
    <row r="20" spans="1:15" x14ac:dyDescent="0.3">
      <c r="A20" s="76">
        <v>44470</v>
      </c>
      <c r="B20" t="s">
        <v>648</v>
      </c>
      <c r="C20" t="s">
        <v>649</v>
      </c>
      <c r="D20" t="s">
        <v>650</v>
      </c>
      <c r="E20" t="s">
        <v>581</v>
      </c>
      <c r="F20" t="s">
        <v>649</v>
      </c>
      <c r="G20" s="77" t="s">
        <v>680</v>
      </c>
      <c r="M20" t="s">
        <v>582</v>
      </c>
      <c r="O20">
        <v>1251</v>
      </c>
    </row>
    <row r="21" spans="1:15" x14ac:dyDescent="0.3">
      <c r="A21" s="76">
        <v>44501</v>
      </c>
      <c r="B21" t="s">
        <v>652</v>
      </c>
      <c r="C21" t="s">
        <v>653</v>
      </c>
      <c r="D21" t="s">
        <v>654</v>
      </c>
      <c r="E21" t="s">
        <v>581</v>
      </c>
      <c r="F21" t="s">
        <v>653</v>
      </c>
      <c r="G21" s="77" t="s">
        <v>681</v>
      </c>
      <c r="M21" t="s">
        <v>582</v>
      </c>
      <c r="O21">
        <v>1268</v>
      </c>
    </row>
    <row r="22" spans="1:15" x14ac:dyDescent="0.3">
      <c r="A22" s="76">
        <v>44501</v>
      </c>
      <c r="B22" t="s">
        <v>652</v>
      </c>
      <c r="C22" t="s">
        <v>655</v>
      </c>
      <c r="D22" t="s">
        <v>656</v>
      </c>
      <c r="E22" t="s">
        <v>581</v>
      </c>
      <c r="F22" t="s">
        <v>655</v>
      </c>
      <c r="G22" s="77">
        <v>2200</v>
      </c>
      <c r="M22" t="s">
        <v>582</v>
      </c>
      <c r="O22">
        <v>1268</v>
      </c>
    </row>
    <row r="23" spans="1:15" x14ac:dyDescent="0.3">
      <c r="A23" s="76">
        <v>44501</v>
      </c>
      <c r="B23" t="s">
        <v>652</v>
      </c>
      <c r="C23" t="s">
        <v>657</v>
      </c>
      <c r="D23" t="s">
        <v>658</v>
      </c>
      <c r="E23" t="s">
        <v>581</v>
      </c>
      <c r="F23" t="s">
        <v>657</v>
      </c>
      <c r="G23" s="77" t="s">
        <v>682</v>
      </c>
      <c r="M23" t="s">
        <v>582</v>
      </c>
      <c r="O23">
        <v>1268</v>
      </c>
    </row>
    <row r="24" spans="1:15" x14ac:dyDescent="0.3">
      <c r="A24" s="76">
        <v>44501</v>
      </c>
      <c r="B24" t="s">
        <v>652</v>
      </c>
      <c r="C24" t="s">
        <v>659</v>
      </c>
      <c r="D24" t="s">
        <v>658</v>
      </c>
      <c r="E24" t="s">
        <v>581</v>
      </c>
      <c r="F24" t="s">
        <v>659</v>
      </c>
      <c r="G24" s="77" t="s">
        <v>683</v>
      </c>
      <c r="M24" t="s">
        <v>582</v>
      </c>
      <c r="O24">
        <v>1268</v>
      </c>
    </row>
    <row r="25" spans="1:15" x14ac:dyDescent="0.3">
      <c r="A25" s="76">
        <v>44501</v>
      </c>
      <c r="B25" t="s">
        <v>652</v>
      </c>
      <c r="C25" t="s">
        <v>660</v>
      </c>
      <c r="D25" t="s">
        <v>650</v>
      </c>
      <c r="E25" t="s">
        <v>581</v>
      </c>
      <c r="F25" t="s">
        <v>660</v>
      </c>
      <c r="G25" s="77" t="s">
        <v>680</v>
      </c>
      <c r="M25" t="s">
        <v>582</v>
      </c>
      <c r="O25">
        <v>1268</v>
      </c>
    </row>
    <row r="26" spans="1:15" x14ac:dyDescent="0.3">
      <c r="A26" s="76">
        <v>44501</v>
      </c>
      <c r="B26" t="s">
        <v>661</v>
      </c>
      <c r="C26" t="s">
        <v>662</v>
      </c>
      <c r="D26" t="s">
        <v>663</v>
      </c>
      <c r="E26" t="s">
        <v>581</v>
      </c>
      <c r="F26" t="s">
        <v>662</v>
      </c>
      <c r="G26" s="77">
        <v>250</v>
      </c>
      <c r="M26" t="s">
        <v>582</v>
      </c>
      <c r="O26">
        <v>1272</v>
      </c>
    </row>
    <row r="27" spans="1:15" x14ac:dyDescent="0.3">
      <c r="A27" s="76">
        <v>44531</v>
      </c>
      <c r="B27" t="s">
        <v>667</v>
      </c>
      <c r="C27" t="s">
        <v>668</v>
      </c>
      <c r="D27" t="s">
        <v>614</v>
      </c>
      <c r="E27" t="s">
        <v>581</v>
      </c>
      <c r="F27" t="s">
        <v>668</v>
      </c>
      <c r="G27" s="77" t="s">
        <v>684</v>
      </c>
      <c r="M27" t="s">
        <v>582</v>
      </c>
      <c r="O27">
        <v>1278</v>
      </c>
    </row>
    <row r="28" spans="1:15" x14ac:dyDescent="0.3">
      <c r="A28" s="76">
        <v>44562</v>
      </c>
      <c r="B28" t="s">
        <v>685</v>
      </c>
      <c r="C28" t="s">
        <v>686</v>
      </c>
      <c r="D28" t="s">
        <v>650</v>
      </c>
      <c r="E28" t="s">
        <v>581</v>
      </c>
      <c r="F28" t="s">
        <v>686</v>
      </c>
      <c r="G28" s="77" t="s">
        <v>687</v>
      </c>
      <c r="M28" t="s">
        <v>582</v>
      </c>
      <c r="O28">
        <v>1299</v>
      </c>
    </row>
    <row r="29" spans="1:15" x14ac:dyDescent="0.3">
      <c r="A29" s="76">
        <v>44562</v>
      </c>
      <c r="B29" t="s">
        <v>685</v>
      </c>
      <c r="C29" t="s">
        <v>688</v>
      </c>
      <c r="D29" t="s">
        <v>658</v>
      </c>
      <c r="E29" t="s">
        <v>581</v>
      </c>
      <c r="F29" t="s">
        <v>688</v>
      </c>
      <c r="G29" s="77" t="s">
        <v>689</v>
      </c>
      <c r="M29" t="s">
        <v>582</v>
      </c>
      <c r="O29">
        <v>1299</v>
      </c>
    </row>
    <row r="30" spans="1:15" x14ac:dyDescent="0.3">
      <c r="A30" s="76">
        <v>44562</v>
      </c>
      <c r="B30" t="s">
        <v>685</v>
      </c>
      <c r="C30" t="s">
        <v>690</v>
      </c>
      <c r="D30" t="s">
        <v>658</v>
      </c>
      <c r="E30" t="s">
        <v>581</v>
      </c>
      <c r="F30" t="s">
        <v>690</v>
      </c>
      <c r="G30" s="77" t="s">
        <v>691</v>
      </c>
      <c r="M30" t="s">
        <v>582</v>
      </c>
      <c r="O30">
        <v>1299</v>
      </c>
    </row>
    <row r="31" spans="1:15" x14ac:dyDescent="0.3">
      <c r="A31" s="76">
        <v>44593</v>
      </c>
      <c r="B31" t="s">
        <v>692</v>
      </c>
      <c r="C31" t="s">
        <v>693</v>
      </c>
      <c r="D31" t="s">
        <v>609</v>
      </c>
      <c r="E31" t="s">
        <v>581</v>
      </c>
      <c r="F31" t="s">
        <v>693</v>
      </c>
      <c r="G31" s="77" t="s">
        <v>694</v>
      </c>
      <c r="M31" t="s">
        <v>582</v>
      </c>
      <c r="O31">
        <v>1319</v>
      </c>
    </row>
    <row r="32" spans="1:15" x14ac:dyDescent="0.3">
      <c r="A32" s="76">
        <v>44593</v>
      </c>
      <c r="B32" t="s">
        <v>692</v>
      </c>
      <c r="C32" t="s">
        <v>695</v>
      </c>
      <c r="D32" t="s">
        <v>609</v>
      </c>
      <c r="E32" t="s">
        <v>581</v>
      </c>
      <c r="F32" t="s">
        <v>695</v>
      </c>
      <c r="G32" s="77" t="s">
        <v>696</v>
      </c>
      <c r="M32" t="s">
        <v>582</v>
      </c>
      <c r="O32">
        <v>1319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Q28"/>
  <sheetViews>
    <sheetView topLeftCell="A10" workbookViewId="0">
      <selection activeCell="B28" sqref="B28"/>
    </sheetView>
  </sheetViews>
  <sheetFormatPr defaultRowHeight="14.4" x14ac:dyDescent="0.3"/>
  <sheetData>
    <row r="2" spans="1:17" x14ac:dyDescent="0.3">
      <c r="A2" t="s">
        <v>542</v>
      </c>
      <c r="B2">
        <v>2022</v>
      </c>
    </row>
    <row r="4" spans="1:17" x14ac:dyDescent="0.3">
      <c r="A4" t="s">
        <v>543</v>
      </c>
      <c r="C4" t="s">
        <v>544</v>
      </c>
    </row>
    <row r="6" spans="1:17" x14ac:dyDescent="0.3">
      <c r="A6" t="s">
        <v>545</v>
      </c>
      <c r="B6" t="s">
        <v>546</v>
      </c>
    </row>
    <row r="7" spans="1:17" x14ac:dyDescent="0.3">
      <c r="A7" t="s">
        <v>547</v>
      </c>
      <c r="B7" t="s">
        <v>634</v>
      </c>
    </row>
    <row r="8" spans="1:17" x14ac:dyDescent="0.3">
      <c r="A8" t="s">
        <v>549</v>
      </c>
      <c r="B8" t="s">
        <v>550</v>
      </c>
    </row>
    <row r="9" spans="1:17" x14ac:dyDescent="0.3">
      <c r="A9" t="s">
        <v>551</v>
      </c>
      <c r="B9" t="s">
        <v>552</v>
      </c>
    </row>
    <row r="10" spans="1:17" x14ac:dyDescent="0.3">
      <c r="A10" t="s">
        <v>553</v>
      </c>
      <c r="B10" t="s">
        <v>554</v>
      </c>
    </row>
    <row r="11" spans="1:17" x14ac:dyDescent="0.3">
      <c r="A11" t="s">
        <v>555</v>
      </c>
      <c r="B11" t="s">
        <v>556</v>
      </c>
    </row>
    <row r="12" spans="1:17" x14ac:dyDescent="0.3">
      <c r="A12" t="s">
        <v>557</v>
      </c>
      <c r="B12" t="s">
        <v>558</v>
      </c>
    </row>
    <row r="14" spans="1:17" x14ac:dyDescent="0.3">
      <c r="A14" t="s">
        <v>559</v>
      </c>
      <c r="D14" t="s">
        <v>560</v>
      </c>
      <c r="E14">
        <v>91908.59</v>
      </c>
    </row>
    <row r="16" spans="1:17" x14ac:dyDescent="0.3">
      <c r="A16" t="s">
        <v>561</v>
      </c>
      <c r="B16" t="s">
        <v>562</v>
      </c>
      <c r="C16" t="s">
        <v>563</v>
      </c>
      <c r="D16" t="s">
        <v>564</v>
      </c>
      <c r="E16" t="s">
        <v>565</v>
      </c>
      <c r="F16" t="s">
        <v>566</v>
      </c>
      <c r="G16" t="s">
        <v>567</v>
      </c>
      <c r="H16" t="s">
        <v>568</v>
      </c>
      <c r="I16" t="s">
        <v>569</v>
      </c>
      <c r="J16" t="s">
        <v>570</v>
      </c>
      <c r="K16" t="s">
        <v>571</v>
      </c>
      <c r="L16" t="s">
        <v>572</v>
      </c>
      <c r="M16" t="s">
        <v>573</v>
      </c>
      <c r="N16" t="s">
        <v>574</v>
      </c>
      <c r="O16" t="s">
        <v>575</v>
      </c>
      <c r="P16" t="s">
        <v>576</v>
      </c>
      <c r="Q16" t="s">
        <v>577</v>
      </c>
    </row>
    <row r="17" spans="1:15" x14ac:dyDescent="0.3">
      <c r="A17" s="76">
        <v>44378</v>
      </c>
      <c r="B17" t="s">
        <v>578</v>
      </c>
      <c r="C17" t="s">
        <v>579</v>
      </c>
      <c r="D17" t="s">
        <v>580</v>
      </c>
      <c r="E17" t="s">
        <v>581</v>
      </c>
      <c r="F17" t="s">
        <v>579</v>
      </c>
      <c r="G17">
        <v>144.32</v>
      </c>
      <c r="M17" t="s">
        <v>582</v>
      </c>
      <c r="O17">
        <v>1212</v>
      </c>
    </row>
    <row r="18" spans="1:15" x14ac:dyDescent="0.3">
      <c r="A18" s="76">
        <v>44409</v>
      </c>
      <c r="B18" t="s">
        <v>635</v>
      </c>
      <c r="C18" t="s">
        <v>636</v>
      </c>
      <c r="D18" t="s">
        <v>612</v>
      </c>
      <c r="E18" t="s">
        <v>586</v>
      </c>
      <c r="F18" t="s">
        <v>587</v>
      </c>
      <c r="G18">
        <v>232031.85</v>
      </c>
      <c r="O18">
        <v>1146</v>
      </c>
    </row>
    <row r="19" spans="1:15" x14ac:dyDescent="0.3">
      <c r="A19" s="76">
        <v>44409</v>
      </c>
      <c r="B19" t="s">
        <v>637</v>
      </c>
      <c r="C19" t="s">
        <v>638</v>
      </c>
      <c r="D19" t="s">
        <v>580</v>
      </c>
      <c r="E19" t="s">
        <v>581</v>
      </c>
      <c r="F19" t="s">
        <v>638</v>
      </c>
      <c r="G19">
        <v>126.35</v>
      </c>
      <c r="M19" t="s">
        <v>582</v>
      </c>
      <c r="O19">
        <v>1225</v>
      </c>
    </row>
    <row r="20" spans="1:15" x14ac:dyDescent="0.3">
      <c r="A20" s="76">
        <v>44409</v>
      </c>
      <c r="B20" t="s">
        <v>639</v>
      </c>
      <c r="C20" t="s">
        <v>640</v>
      </c>
      <c r="D20" t="s">
        <v>641</v>
      </c>
      <c r="E20" t="s">
        <v>581</v>
      </c>
      <c r="F20" t="s">
        <v>640</v>
      </c>
      <c r="G20">
        <v>1758.37</v>
      </c>
      <c r="M20" t="s">
        <v>582</v>
      </c>
      <c r="O20">
        <v>1225</v>
      </c>
    </row>
    <row r="21" spans="1:15" x14ac:dyDescent="0.3">
      <c r="A21" s="76">
        <v>44470</v>
      </c>
      <c r="B21" t="s">
        <v>648</v>
      </c>
      <c r="C21" t="s">
        <v>649</v>
      </c>
      <c r="D21" t="s">
        <v>650</v>
      </c>
      <c r="E21" t="s">
        <v>581</v>
      </c>
      <c r="F21" t="s">
        <v>649</v>
      </c>
      <c r="G21">
        <v>136.29</v>
      </c>
      <c r="M21" t="s">
        <v>582</v>
      </c>
      <c r="O21">
        <v>1251</v>
      </c>
    </row>
    <row r="22" spans="1:15" x14ac:dyDescent="0.3">
      <c r="A22" s="76">
        <v>44501</v>
      </c>
      <c r="B22" t="s">
        <v>652</v>
      </c>
      <c r="C22" t="s">
        <v>653</v>
      </c>
      <c r="D22" t="s">
        <v>654</v>
      </c>
      <c r="E22" t="s">
        <v>581</v>
      </c>
      <c r="F22" t="s">
        <v>653</v>
      </c>
      <c r="G22">
        <v>7202.37</v>
      </c>
      <c r="M22" t="s">
        <v>582</v>
      </c>
      <c r="O22">
        <v>1268</v>
      </c>
    </row>
    <row r="23" spans="1:15" x14ac:dyDescent="0.3">
      <c r="A23" s="76">
        <v>44501</v>
      </c>
      <c r="B23" t="s">
        <v>652</v>
      </c>
      <c r="C23" t="s">
        <v>655</v>
      </c>
      <c r="D23" t="s">
        <v>656</v>
      </c>
      <c r="E23" t="s">
        <v>581</v>
      </c>
      <c r="F23" t="s">
        <v>655</v>
      </c>
      <c r="G23">
        <v>2200</v>
      </c>
      <c r="M23" t="s">
        <v>582</v>
      </c>
      <c r="O23">
        <v>1268</v>
      </c>
    </row>
    <row r="24" spans="1:15" x14ac:dyDescent="0.3">
      <c r="A24" s="76">
        <v>44501</v>
      </c>
      <c r="B24" t="s">
        <v>652</v>
      </c>
      <c r="C24" t="s">
        <v>657</v>
      </c>
      <c r="D24" t="s">
        <v>658</v>
      </c>
      <c r="E24" t="s">
        <v>581</v>
      </c>
      <c r="F24" t="s">
        <v>657</v>
      </c>
      <c r="G24">
        <v>481.9</v>
      </c>
      <c r="M24" t="s">
        <v>582</v>
      </c>
      <c r="O24">
        <v>1268</v>
      </c>
    </row>
    <row r="25" spans="1:15" x14ac:dyDescent="0.3">
      <c r="A25" s="76">
        <v>44501</v>
      </c>
      <c r="B25" t="s">
        <v>652</v>
      </c>
      <c r="C25" t="s">
        <v>659</v>
      </c>
      <c r="D25" t="s">
        <v>658</v>
      </c>
      <c r="E25" t="s">
        <v>581</v>
      </c>
      <c r="F25" t="s">
        <v>659</v>
      </c>
      <c r="G25">
        <v>726.59</v>
      </c>
      <c r="M25" t="s">
        <v>582</v>
      </c>
      <c r="O25">
        <v>1268</v>
      </c>
    </row>
    <row r="26" spans="1:15" x14ac:dyDescent="0.3">
      <c r="A26" s="76">
        <v>44501</v>
      </c>
      <c r="B26" t="s">
        <v>652</v>
      </c>
      <c r="C26" t="s">
        <v>660</v>
      </c>
      <c r="D26" t="s">
        <v>650</v>
      </c>
      <c r="E26" t="s">
        <v>581</v>
      </c>
      <c r="F26" t="s">
        <v>660</v>
      </c>
      <c r="G26">
        <v>136.29</v>
      </c>
      <c r="M26" t="s">
        <v>582</v>
      </c>
      <c r="O26">
        <v>1268</v>
      </c>
    </row>
    <row r="27" spans="1:15" x14ac:dyDescent="0.3">
      <c r="A27" s="76">
        <v>44501</v>
      </c>
      <c r="B27" t="s">
        <v>661</v>
      </c>
      <c r="C27" t="s">
        <v>662</v>
      </c>
      <c r="D27" t="s">
        <v>663</v>
      </c>
      <c r="E27" t="s">
        <v>581</v>
      </c>
      <c r="F27" t="s">
        <v>662</v>
      </c>
      <c r="G27">
        <v>250</v>
      </c>
      <c r="M27" t="s">
        <v>582</v>
      </c>
      <c r="O27">
        <v>1272</v>
      </c>
    </row>
    <row r="28" spans="1:15" x14ac:dyDescent="0.3">
      <c r="A28" s="76">
        <v>44531</v>
      </c>
      <c r="B28" t="s">
        <v>667</v>
      </c>
      <c r="C28" t="s">
        <v>668</v>
      </c>
      <c r="D28" t="s">
        <v>614</v>
      </c>
      <c r="E28" t="s">
        <v>581</v>
      </c>
      <c r="F28" t="s">
        <v>668</v>
      </c>
      <c r="G28">
        <v>-153285.74</v>
      </c>
      <c r="M28" t="s">
        <v>582</v>
      </c>
      <c r="O28">
        <v>1278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27"/>
  <sheetViews>
    <sheetView topLeftCell="A8" workbookViewId="0">
      <selection activeCell="G22" sqref="G22:G27"/>
    </sheetView>
  </sheetViews>
  <sheetFormatPr defaultRowHeight="14.4" x14ac:dyDescent="0.3"/>
  <sheetData>
    <row r="2" spans="1:17" x14ac:dyDescent="0.3">
      <c r="A2" t="s">
        <v>542</v>
      </c>
      <c r="B2">
        <v>2022</v>
      </c>
    </row>
    <row r="4" spans="1:17" x14ac:dyDescent="0.3">
      <c r="A4" t="s">
        <v>543</v>
      </c>
      <c r="C4" t="s">
        <v>544</v>
      </c>
    </row>
    <row r="6" spans="1:17" x14ac:dyDescent="0.3">
      <c r="A6" t="s">
        <v>545</v>
      </c>
      <c r="B6" t="s">
        <v>546</v>
      </c>
    </row>
    <row r="7" spans="1:17" x14ac:dyDescent="0.3">
      <c r="A7" t="s">
        <v>547</v>
      </c>
      <c r="B7" t="s">
        <v>634</v>
      </c>
    </row>
    <row r="8" spans="1:17" x14ac:dyDescent="0.3">
      <c r="A8" t="s">
        <v>549</v>
      </c>
      <c r="B8" t="s">
        <v>550</v>
      </c>
    </row>
    <row r="9" spans="1:17" x14ac:dyDescent="0.3">
      <c r="A9" t="s">
        <v>551</v>
      </c>
      <c r="B9" t="s">
        <v>552</v>
      </c>
    </row>
    <row r="10" spans="1:17" x14ac:dyDescent="0.3">
      <c r="A10" t="s">
        <v>553</v>
      </c>
      <c r="B10" t="s">
        <v>554</v>
      </c>
    </row>
    <row r="11" spans="1:17" x14ac:dyDescent="0.3">
      <c r="A11" t="s">
        <v>555</v>
      </c>
      <c r="B11" t="s">
        <v>556</v>
      </c>
    </row>
    <row r="12" spans="1:17" x14ac:dyDescent="0.3">
      <c r="A12" t="s">
        <v>557</v>
      </c>
      <c r="B12" t="s">
        <v>558</v>
      </c>
    </row>
    <row r="14" spans="1:17" x14ac:dyDescent="0.3">
      <c r="A14" t="s">
        <v>559</v>
      </c>
      <c r="D14" t="s">
        <v>560</v>
      </c>
      <c r="E14">
        <v>245194.33</v>
      </c>
    </row>
    <row r="16" spans="1:17" x14ac:dyDescent="0.3">
      <c r="A16" t="s">
        <v>561</v>
      </c>
      <c r="B16" t="s">
        <v>562</v>
      </c>
      <c r="C16" t="s">
        <v>563</v>
      </c>
      <c r="D16" t="s">
        <v>564</v>
      </c>
      <c r="E16" t="s">
        <v>565</v>
      </c>
      <c r="F16" t="s">
        <v>566</v>
      </c>
      <c r="G16" t="s">
        <v>567</v>
      </c>
      <c r="H16" t="s">
        <v>568</v>
      </c>
      <c r="I16" t="s">
        <v>569</v>
      </c>
      <c r="J16" t="s">
        <v>570</v>
      </c>
      <c r="K16" t="s">
        <v>571</v>
      </c>
      <c r="L16" t="s">
        <v>572</v>
      </c>
      <c r="M16" t="s">
        <v>573</v>
      </c>
      <c r="N16" t="s">
        <v>574</v>
      </c>
      <c r="O16" t="s">
        <v>575</v>
      </c>
      <c r="P16" t="s">
        <v>576</v>
      </c>
      <c r="Q16" t="s">
        <v>577</v>
      </c>
    </row>
    <row r="17" spans="1:15" x14ac:dyDescent="0.3">
      <c r="A17" s="76">
        <v>44378</v>
      </c>
      <c r="B17" t="s">
        <v>578</v>
      </c>
      <c r="C17" t="s">
        <v>579</v>
      </c>
      <c r="D17" t="s">
        <v>580</v>
      </c>
      <c r="E17" t="s">
        <v>581</v>
      </c>
      <c r="F17" t="s">
        <v>579</v>
      </c>
      <c r="G17">
        <v>144.32</v>
      </c>
      <c r="M17" t="s">
        <v>582</v>
      </c>
      <c r="O17">
        <v>1212</v>
      </c>
    </row>
    <row r="18" spans="1:15" x14ac:dyDescent="0.3">
      <c r="A18" s="76">
        <v>44409</v>
      </c>
      <c r="B18" t="s">
        <v>635</v>
      </c>
      <c r="C18" t="s">
        <v>636</v>
      </c>
      <c r="D18" t="s">
        <v>612</v>
      </c>
      <c r="E18" t="s">
        <v>586</v>
      </c>
      <c r="F18" t="s">
        <v>587</v>
      </c>
      <c r="G18">
        <v>232031.85</v>
      </c>
      <c r="O18">
        <v>1146</v>
      </c>
    </row>
    <row r="19" spans="1:15" x14ac:dyDescent="0.3">
      <c r="A19" s="76">
        <v>44409</v>
      </c>
      <c r="B19" t="s">
        <v>637</v>
      </c>
      <c r="C19" t="s">
        <v>638</v>
      </c>
      <c r="D19" t="s">
        <v>580</v>
      </c>
      <c r="E19" t="s">
        <v>581</v>
      </c>
      <c r="F19" t="s">
        <v>638</v>
      </c>
      <c r="G19">
        <v>126.35</v>
      </c>
      <c r="M19" t="s">
        <v>582</v>
      </c>
      <c r="O19">
        <v>1225</v>
      </c>
    </row>
    <row r="20" spans="1:15" x14ac:dyDescent="0.3">
      <c r="A20" s="76">
        <v>44409</v>
      </c>
      <c r="B20" t="s">
        <v>639</v>
      </c>
      <c r="C20" t="s">
        <v>640</v>
      </c>
      <c r="D20" t="s">
        <v>641</v>
      </c>
      <c r="E20" t="s">
        <v>581</v>
      </c>
      <c r="F20" t="s">
        <v>640</v>
      </c>
      <c r="G20">
        <v>1758.37</v>
      </c>
      <c r="M20" t="s">
        <v>582</v>
      </c>
      <c r="O20">
        <v>1225</v>
      </c>
    </row>
    <row r="21" spans="1:15" x14ac:dyDescent="0.3">
      <c r="A21" s="76">
        <v>44470</v>
      </c>
      <c r="B21" t="s">
        <v>648</v>
      </c>
      <c r="C21" t="s">
        <v>649</v>
      </c>
      <c r="D21" t="s">
        <v>650</v>
      </c>
      <c r="E21" t="s">
        <v>581</v>
      </c>
      <c r="F21" t="s">
        <v>649</v>
      </c>
      <c r="G21">
        <v>136.29</v>
      </c>
      <c r="M21" t="s">
        <v>582</v>
      </c>
      <c r="O21">
        <v>1251</v>
      </c>
    </row>
    <row r="22" spans="1:15" x14ac:dyDescent="0.3">
      <c r="A22" s="76">
        <v>44501</v>
      </c>
      <c r="B22" t="s">
        <v>652</v>
      </c>
      <c r="C22" t="s">
        <v>653</v>
      </c>
      <c r="D22" t="s">
        <v>654</v>
      </c>
      <c r="E22" t="s">
        <v>581</v>
      </c>
      <c r="F22" t="s">
        <v>653</v>
      </c>
      <c r="G22">
        <v>7202.37</v>
      </c>
      <c r="M22" t="s">
        <v>582</v>
      </c>
      <c r="O22">
        <v>1268</v>
      </c>
    </row>
    <row r="23" spans="1:15" x14ac:dyDescent="0.3">
      <c r="A23" s="76">
        <v>44501</v>
      </c>
      <c r="B23" t="s">
        <v>652</v>
      </c>
      <c r="C23" t="s">
        <v>655</v>
      </c>
      <c r="D23" t="s">
        <v>656</v>
      </c>
      <c r="E23" t="s">
        <v>581</v>
      </c>
      <c r="F23" t="s">
        <v>655</v>
      </c>
      <c r="G23">
        <v>2200</v>
      </c>
      <c r="M23" t="s">
        <v>582</v>
      </c>
      <c r="O23">
        <v>1268</v>
      </c>
    </row>
    <row r="24" spans="1:15" x14ac:dyDescent="0.3">
      <c r="A24" s="76">
        <v>44501</v>
      </c>
      <c r="B24" t="s">
        <v>652</v>
      </c>
      <c r="C24" t="s">
        <v>657</v>
      </c>
      <c r="D24" t="s">
        <v>658</v>
      </c>
      <c r="E24" t="s">
        <v>581</v>
      </c>
      <c r="F24" t="s">
        <v>657</v>
      </c>
      <c r="G24">
        <v>481.9</v>
      </c>
      <c r="M24" t="s">
        <v>582</v>
      </c>
      <c r="O24">
        <v>1268</v>
      </c>
    </row>
    <row r="25" spans="1:15" x14ac:dyDescent="0.3">
      <c r="A25" s="76">
        <v>44501</v>
      </c>
      <c r="B25" t="s">
        <v>652</v>
      </c>
      <c r="C25" t="s">
        <v>659</v>
      </c>
      <c r="D25" t="s">
        <v>658</v>
      </c>
      <c r="E25" t="s">
        <v>581</v>
      </c>
      <c r="F25" t="s">
        <v>659</v>
      </c>
      <c r="G25">
        <v>726.59</v>
      </c>
      <c r="M25" t="s">
        <v>582</v>
      </c>
      <c r="O25">
        <v>1268</v>
      </c>
    </row>
    <row r="26" spans="1:15" x14ac:dyDescent="0.3">
      <c r="A26" s="76">
        <v>44501</v>
      </c>
      <c r="B26" t="s">
        <v>652</v>
      </c>
      <c r="C26" t="s">
        <v>660</v>
      </c>
      <c r="D26" t="s">
        <v>650</v>
      </c>
      <c r="E26" t="s">
        <v>581</v>
      </c>
      <c r="F26" t="s">
        <v>660</v>
      </c>
      <c r="G26">
        <v>136.29</v>
      </c>
      <c r="M26" t="s">
        <v>582</v>
      </c>
      <c r="O26">
        <v>1268</v>
      </c>
    </row>
    <row r="27" spans="1:15" x14ac:dyDescent="0.3">
      <c r="A27" s="76">
        <v>44501</v>
      </c>
      <c r="B27" t="s">
        <v>661</v>
      </c>
      <c r="C27" t="s">
        <v>662</v>
      </c>
      <c r="D27" t="s">
        <v>663</v>
      </c>
      <c r="E27" t="s">
        <v>581</v>
      </c>
      <c r="F27" t="s">
        <v>662</v>
      </c>
      <c r="G27">
        <v>250</v>
      </c>
      <c r="M27" t="s">
        <v>582</v>
      </c>
      <c r="O27">
        <v>1272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21"/>
  <sheetViews>
    <sheetView topLeftCell="A2" workbookViewId="0">
      <selection activeCell="G21" sqref="G21"/>
    </sheetView>
  </sheetViews>
  <sheetFormatPr defaultRowHeight="14.4" x14ac:dyDescent="0.3"/>
  <sheetData>
    <row r="2" spans="1:17" x14ac:dyDescent="0.3">
      <c r="A2" t="s">
        <v>542</v>
      </c>
      <c r="B2">
        <v>2022</v>
      </c>
    </row>
    <row r="4" spans="1:17" x14ac:dyDescent="0.3">
      <c r="A4" t="s">
        <v>543</v>
      </c>
      <c r="C4" t="s">
        <v>544</v>
      </c>
    </row>
    <row r="6" spans="1:17" x14ac:dyDescent="0.3">
      <c r="A6" t="s">
        <v>545</v>
      </c>
      <c r="B6" t="s">
        <v>546</v>
      </c>
    </row>
    <row r="7" spans="1:17" x14ac:dyDescent="0.3">
      <c r="A7" t="s">
        <v>547</v>
      </c>
      <c r="B7" t="s">
        <v>634</v>
      </c>
    </row>
    <row r="8" spans="1:17" x14ac:dyDescent="0.3">
      <c r="A8" t="s">
        <v>549</v>
      </c>
      <c r="B8" t="s">
        <v>550</v>
      </c>
    </row>
    <row r="9" spans="1:17" x14ac:dyDescent="0.3">
      <c r="A9" t="s">
        <v>551</v>
      </c>
      <c r="B9" t="s">
        <v>552</v>
      </c>
    </row>
    <row r="10" spans="1:17" x14ac:dyDescent="0.3">
      <c r="A10" t="s">
        <v>553</v>
      </c>
      <c r="B10" t="s">
        <v>554</v>
      </c>
    </row>
    <row r="11" spans="1:17" x14ac:dyDescent="0.3">
      <c r="A11" t="s">
        <v>555</v>
      </c>
      <c r="B11" t="s">
        <v>556</v>
      </c>
    </row>
    <row r="12" spans="1:17" x14ac:dyDescent="0.3">
      <c r="A12" t="s">
        <v>557</v>
      </c>
      <c r="B12" t="s">
        <v>558</v>
      </c>
    </row>
    <row r="14" spans="1:17" x14ac:dyDescent="0.3">
      <c r="A14" t="s">
        <v>559</v>
      </c>
      <c r="D14" t="s">
        <v>560</v>
      </c>
      <c r="E14">
        <v>234197.18</v>
      </c>
    </row>
    <row r="16" spans="1:17" x14ac:dyDescent="0.3">
      <c r="A16" t="s">
        <v>561</v>
      </c>
      <c r="B16" t="s">
        <v>562</v>
      </c>
      <c r="C16" t="s">
        <v>563</v>
      </c>
      <c r="D16" t="s">
        <v>564</v>
      </c>
      <c r="E16" t="s">
        <v>565</v>
      </c>
      <c r="F16" t="s">
        <v>566</v>
      </c>
      <c r="G16" t="s">
        <v>567</v>
      </c>
      <c r="H16" t="s">
        <v>568</v>
      </c>
      <c r="I16" t="s">
        <v>569</v>
      </c>
      <c r="J16" t="s">
        <v>570</v>
      </c>
      <c r="K16" t="s">
        <v>571</v>
      </c>
      <c r="L16" t="s">
        <v>572</v>
      </c>
      <c r="M16" t="s">
        <v>573</v>
      </c>
      <c r="N16" t="s">
        <v>574</v>
      </c>
      <c r="O16" t="s">
        <v>575</v>
      </c>
      <c r="P16" t="s">
        <v>576</v>
      </c>
      <c r="Q16" t="s">
        <v>577</v>
      </c>
    </row>
    <row r="17" spans="1:15" x14ac:dyDescent="0.3">
      <c r="A17" s="76">
        <v>44378</v>
      </c>
      <c r="B17" t="s">
        <v>578</v>
      </c>
      <c r="C17" t="s">
        <v>579</v>
      </c>
      <c r="D17" t="s">
        <v>580</v>
      </c>
      <c r="E17" t="s">
        <v>581</v>
      </c>
      <c r="F17" t="s">
        <v>579</v>
      </c>
      <c r="G17">
        <v>144.32</v>
      </c>
      <c r="M17" t="s">
        <v>582</v>
      </c>
      <c r="O17">
        <v>1212</v>
      </c>
    </row>
    <row r="18" spans="1:15" x14ac:dyDescent="0.3">
      <c r="A18" s="76">
        <v>44409</v>
      </c>
      <c r="B18" t="s">
        <v>635</v>
      </c>
      <c r="C18" t="s">
        <v>636</v>
      </c>
      <c r="D18" t="s">
        <v>612</v>
      </c>
      <c r="E18" t="s">
        <v>586</v>
      </c>
      <c r="F18" t="s">
        <v>587</v>
      </c>
      <c r="G18">
        <v>232031.85</v>
      </c>
      <c r="O18">
        <v>1146</v>
      </c>
    </row>
    <row r="19" spans="1:15" x14ac:dyDescent="0.3">
      <c r="A19" s="76">
        <v>44409</v>
      </c>
      <c r="B19" t="s">
        <v>637</v>
      </c>
      <c r="C19" t="s">
        <v>638</v>
      </c>
      <c r="D19" t="s">
        <v>580</v>
      </c>
      <c r="E19" t="s">
        <v>581</v>
      </c>
      <c r="F19" t="s">
        <v>638</v>
      </c>
      <c r="G19">
        <v>126.35</v>
      </c>
      <c r="M19" t="s">
        <v>582</v>
      </c>
      <c r="O19">
        <v>1225</v>
      </c>
    </row>
    <row r="20" spans="1:15" x14ac:dyDescent="0.3">
      <c r="A20" s="76">
        <v>44409</v>
      </c>
      <c r="B20" t="s">
        <v>639</v>
      </c>
      <c r="C20" t="s">
        <v>640</v>
      </c>
      <c r="D20" t="s">
        <v>641</v>
      </c>
      <c r="E20" t="s">
        <v>581</v>
      </c>
      <c r="F20" t="s">
        <v>640</v>
      </c>
      <c r="G20">
        <v>1758.37</v>
      </c>
      <c r="M20" t="s">
        <v>582</v>
      </c>
      <c r="O20">
        <v>1225</v>
      </c>
    </row>
    <row r="21" spans="1:15" x14ac:dyDescent="0.3">
      <c r="A21" s="76">
        <v>44470</v>
      </c>
      <c r="B21" t="s">
        <v>648</v>
      </c>
      <c r="C21" t="s">
        <v>649</v>
      </c>
      <c r="D21" t="s">
        <v>650</v>
      </c>
      <c r="E21" t="s">
        <v>581</v>
      </c>
      <c r="F21" t="s">
        <v>649</v>
      </c>
      <c r="G21">
        <v>136.29</v>
      </c>
      <c r="M21" t="s">
        <v>582</v>
      </c>
      <c r="O21">
        <v>1251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Q20"/>
  <sheetViews>
    <sheetView topLeftCell="A2" workbookViewId="0">
      <selection activeCell="I21" sqref="I20:I21"/>
    </sheetView>
  </sheetViews>
  <sheetFormatPr defaultRowHeight="14.4" x14ac:dyDescent="0.3"/>
  <sheetData>
    <row r="2" spans="1:17" x14ac:dyDescent="0.3">
      <c r="A2" t="s">
        <v>542</v>
      </c>
      <c r="B2">
        <v>2022</v>
      </c>
    </row>
    <row r="4" spans="1:17" x14ac:dyDescent="0.3">
      <c r="A4" t="s">
        <v>543</v>
      </c>
      <c r="C4" t="s">
        <v>544</v>
      </c>
    </row>
    <row r="6" spans="1:17" x14ac:dyDescent="0.3">
      <c r="A6" t="s">
        <v>545</v>
      </c>
      <c r="B6" t="s">
        <v>546</v>
      </c>
    </row>
    <row r="7" spans="1:17" x14ac:dyDescent="0.3">
      <c r="A7" t="s">
        <v>547</v>
      </c>
      <c r="B7" t="s">
        <v>634</v>
      </c>
    </row>
    <row r="8" spans="1:17" x14ac:dyDescent="0.3">
      <c r="A8" t="s">
        <v>549</v>
      </c>
      <c r="B8" t="s">
        <v>550</v>
      </c>
    </row>
    <row r="9" spans="1:17" x14ac:dyDescent="0.3">
      <c r="A9" t="s">
        <v>551</v>
      </c>
      <c r="B9" t="s">
        <v>552</v>
      </c>
    </row>
    <row r="10" spans="1:17" x14ac:dyDescent="0.3">
      <c r="A10" t="s">
        <v>553</v>
      </c>
      <c r="B10" t="s">
        <v>554</v>
      </c>
    </row>
    <row r="11" spans="1:17" x14ac:dyDescent="0.3">
      <c r="A11" t="s">
        <v>555</v>
      </c>
      <c r="B11" t="s">
        <v>556</v>
      </c>
    </row>
    <row r="12" spans="1:17" x14ac:dyDescent="0.3">
      <c r="A12" t="s">
        <v>557</v>
      </c>
      <c r="B12" t="s">
        <v>558</v>
      </c>
    </row>
    <row r="14" spans="1:17" x14ac:dyDescent="0.3">
      <c r="A14" t="s">
        <v>559</v>
      </c>
      <c r="D14" t="s">
        <v>560</v>
      </c>
      <c r="E14">
        <v>234060.89</v>
      </c>
    </row>
    <row r="16" spans="1:17" x14ac:dyDescent="0.3">
      <c r="A16" t="s">
        <v>561</v>
      </c>
      <c r="B16" t="s">
        <v>562</v>
      </c>
      <c r="C16" t="s">
        <v>563</v>
      </c>
      <c r="D16" t="s">
        <v>564</v>
      </c>
      <c r="E16" t="s">
        <v>565</v>
      </c>
      <c r="F16" t="s">
        <v>566</v>
      </c>
      <c r="G16" t="s">
        <v>567</v>
      </c>
      <c r="H16" t="s">
        <v>568</v>
      </c>
      <c r="I16" t="s">
        <v>569</v>
      </c>
      <c r="J16" t="s">
        <v>570</v>
      </c>
      <c r="K16" t="s">
        <v>571</v>
      </c>
      <c r="L16" t="s">
        <v>572</v>
      </c>
      <c r="M16" t="s">
        <v>573</v>
      </c>
      <c r="N16" t="s">
        <v>574</v>
      </c>
      <c r="O16" t="s">
        <v>575</v>
      </c>
      <c r="P16" t="s">
        <v>576</v>
      </c>
      <c r="Q16" t="s">
        <v>577</v>
      </c>
    </row>
    <row r="17" spans="1:15" x14ac:dyDescent="0.3">
      <c r="A17" s="76">
        <v>44378</v>
      </c>
      <c r="B17" t="s">
        <v>578</v>
      </c>
      <c r="C17" t="s">
        <v>579</v>
      </c>
      <c r="D17" t="s">
        <v>580</v>
      </c>
      <c r="E17" t="s">
        <v>581</v>
      </c>
      <c r="F17" t="s">
        <v>579</v>
      </c>
      <c r="G17">
        <v>144.32</v>
      </c>
      <c r="M17" t="s">
        <v>582</v>
      </c>
      <c r="O17">
        <v>1212</v>
      </c>
    </row>
    <row r="18" spans="1:15" x14ac:dyDescent="0.3">
      <c r="A18" s="76">
        <v>44409</v>
      </c>
      <c r="B18" t="s">
        <v>635</v>
      </c>
      <c r="C18" t="s">
        <v>636</v>
      </c>
      <c r="D18" t="s">
        <v>612</v>
      </c>
      <c r="E18" t="s">
        <v>586</v>
      </c>
      <c r="F18" t="s">
        <v>587</v>
      </c>
      <c r="G18">
        <v>232031.85</v>
      </c>
      <c r="O18">
        <v>1146</v>
      </c>
    </row>
    <row r="19" spans="1:15" x14ac:dyDescent="0.3">
      <c r="A19" s="76">
        <v>44409</v>
      </c>
      <c r="B19" t="s">
        <v>637</v>
      </c>
      <c r="C19" t="s">
        <v>638</v>
      </c>
      <c r="D19" t="s">
        <v>580</v>
      </c>
      <c r="E19" t="s">
        <v>581</v>
      </c>
      <c r="F19" t="s">
        <v>638</v>
      </c>
      <c r="G19">
        <v>126.35</v>
      </c>
      <c r="M19" t="s">
        <v>582</v>
      </c>
      <c r="O19">
        <v>1225</v>
      </c>
    </row>
    <row r="20" spans="1:15" x14ac:dyDescent="0.3">
      <c r="A20" s="76">
        <v>44409</v>
      </c>
      <c r="B20" t="s">
        <v>639</v>
      </c>
      <c r="C20" t="s">
        <v>640</v>
      </c>
      <c r="D20" t="s">
        <v>641</v>
      </c>
      <c r="E20" t="s">
        <v>581</v>
      </c>
      <c r="F20" t="s">
        <v>640</v>
      </c>
      <c r="G20">
        <v>1758.37</v>
      </c>
      <c r="M20" t="s">
        <v>582</v>
      </c>
      <c r="O20">
        <v>1225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20"/>
  <sheetViews>
    <sheetView topLeftCell="A2" workbookViewId="0">
      <selection activeCell="G18" sqref="G18:G20"/>
    </sheetView>
  </sheetViews>
  <sheetFormatPr defaultRowHeight="14.4" x14ac:dyDescent="0.3"/>
  <cols>
    <col min="3" max="3" width="14.33203125" bestFit="1" customWidth="1"/>
    <col min="6" max="6" width="14.33203125" bestFit="1" customWidth="1"/>
  </cols>
  <sheetData>
    <row r="2" spans="1:17" x14ac:dyDescent="0.3">
      <c r="A2" t="s">
        <v>542</v>
      </c>
      <c r="B2">
        <v>2022</v>
      </c>
    </row>
    <row r="4" spans="1:17" x14ac:dyDescent="0.3">
      <c r="A4" t="s">
        <v>543</v>
      </c>
      <c r="C4" t="s">
        <v>544</v>
      </c>
    </row>
    <row r="6" spans="1:17" x14ac:dyDescent="0.3">
      <c r="A6" t="s">
        <v>545</v>
      </c>
      <c r="B6" t="s">
        <v>546</v>
      </c>
    </row>
    <row r="7" spans="1:17" x14ac:dyDescent="0.3">
      <c r="A7" t="s">
        <v>547</v>
      </c>
      <c r="B7" t="s">
        <v>634</v>
      </c>
    </row>
    <row r="8" spans="1:17" x14ac:dyDescent="0.3">
      <c r="A8" t="s">
        <v>549</v>
      </c>
      <c r="B8" t="s">
        <v>550</v>
      </c>
    </row>
    <row r="9" spans="1:17" x14ac:dyDescent="0.3">
      <c r="A9" t="s">
        <v>551</v>
      </c>
      <c r="B9" t="s">
        <v>552</v>
      </c>
    </row>
    <row r="10" spans="1:17" x14ac:dyDescent="0.3">
      <c r="A10" t="s">
        <v>553</v>
      </c>
      <c r="B10" t="s">
        <v>554</v>
      </c>
    </row>
    <row r="11" spans="1:17" x14ac:dyDescent="0.3">
      <c r="A11" t="s">
        <v>555</v>
      </c>
      <c r="B11" t="s">
        <v>556</v>
      </c>
    </row>
    <row r="12" spans="1:17" x14ac:dyDescent="0.3">
      <c r="A12" t="s">
        <v>557</v>
      </c>
      <c r="B12" t="s">
        <v>558</v>
      </c>
    </row>
    <row r="14" spans="1:17" x14ac:dyDescent="0.3">
      <c r="A14" t="s">
        <v>559</v>
      </c>
      <c r="D14" t="s">
        <v>560</v>
      </c>
      <c r="E14">
        <v>234060.89</v>
      </c>
    </row>
    <row r="16" spans="1:17" x14ac:dyDescent="0.3">
      <c r="A16" t="s">
        <v>561</v>
      </c>
      <c r="B16" t="s">
        <v>562</v>
      </c>
      <c r="C16" t="s">
        <v>563</v>
      </c>
      <c r="D16" t="s">
        <v>564</v>
      </c>
      <c r="E16" t="s">
        <v>565</v>
      </c>
      <c r="F16" t="s">
        <v>566</v>
      </c>
      <c r="G16" t="s">
        <v>567</v>
      </c>
      <c r="H16" t="s">
        <v>568</v>
      </c>
      <c r="I16" t="s">
        <v>569</v>
      </c>
      <c r="J16" t="s">
        <v>570</v>
      </c>
      <c r="K16" t="s">
        <v>571</v>
      </c>
      <c r="L16" t="s">
        <v>572</v>
      </c>
      <c r="M16" t="s">
        <v>573</v>
      </c>
      <c r="N16" t="s">
        <v>574</v>
      </c>
      <c r="O16" t="s">
        <v>575</v>
      </c>
      <c r="P16" t="s">
        <v>576</v>
      </c>
      <c r="Q16" t="s">
        <v>577</v>
      </c>
    </row>
    <row r="17" spans="1:15" x14ac:dyDescent="0.3">
      <c r="A17" s="76">
        <v>44378</v>
      </c>
      <c r="B17" t="s">
        <v>578</v>
      </c>
      <c r="C17" t="s">
        <v>579</v>
      </c>
      <c r="D17" t="s">
        <v>580</v>
      </c>
      <c r="E17" t="s">
        <v>581</v>
      </c>
      <c r="F17" t="s">
        <v>579</v>
      </c>
      <c r="G17">
        <v>144.32</v>
      </c>
      <c r="M17" t="s">
        <v>582</v>
      </c>
      <c r="O17">
        <v>1212</v>
      </c>
    </row>
    <row r="18" spans="1:15" x14ac:dyDescent="0.3">
      <c r="A18" s="76">
        <v>44409</v>
      </c>
      <c r="B18" t="s">
        <v>635</v>
      </c>
      <c r="C18" t="s">
        <v>636</v>
      </c>
      <c r="D18" t="s">
        <v>612</v>
      </c>
      <c r="E18" t="s">
        <v>586</v>
      </c>
      <c r="F18" t="s">
        <v>587</v>
      </c>
      <c r="G18">
        <v>232031.85</v>
      </c>
      <c r="O18">
        <v>1146</v>
      </c>
    </row>
    <row r="19" spans="1:15" x14ac:dyDescent="0.3">
      <c r="A19" s="76">
        <v>44409</v>
      </c>
      <c r="B19" t="s">
        <v>637</v>
      </c>
      <c r="C19" t="s">
        <v>638</v>
      </c>
      <c r="D19" t="s">
        <v>580</v>
      </c>
      <c r="E19" t="s">
        <v>581</v>
      </c>
      <c r="F19" t="s">
        <v>638</v>
      </c>
      <c r="G19">
        <v>126.35</v>
      </c>
      <c r="M19" t="s">
        <v>582</v>
      </c>
      <c r="O19">
        <v>1225</v>
      </c>
    </row>
    <row r="20" spans="1:15" x14ac:dyDescent="0.3">
      <c r="A20" s="76">
        <v>44409</v>
      </c>
      <c r="B20" t="s">
        <v>639</v>
      </c>
      <c r="C20" t="s">
        <v>640</v>
      </c>
      <c r="D20" t="s">
        <v>641</v>
      </c>
      <c r="E20" t="s">
        <v>581</v>
      </c>
      <c r="F20" t="s">
        <v>640</v>
      </c>
      <c r="G20">
        <v>1758.37</v>
      </c>
      <c r="M20" t="s">
        <v>582</v>
      </c>
      <c r="O20">
        <v>1225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Q61"/>
  <sheetViews>
    <sheetView topLeftCell="A37" workbookViewId="0">
      <selection activeCell="R58" sqref="R58"/>
    </sheetView>
  </sheetViews>
  <sheetFormatPr defaultRowHeight="14.4" x14ac:dyDescent="0.3"/>
  <cols>
    <col min="2" max="2" width="15.33203125" customWidth="1"/>
    <col min="3" max="3" width="16.6640625" bestFit="1" customWidth="1"/>
    <col min="4" max="4" width="34.44140625" bestFit="1" customWidth="1"/>
  </cols>
  <sheetData>
    <row r="2" spans="1:17" x14ac:dyDescent="0.3">
      <c r="A2" t="s">
        <v>542</v>
      </c>
      <c r="B2">
        <v>2021</v>
      </c>
    </row>
    <row r="4" spans="1:17" x14ac:dyDescent="0.3">
      <c r="A4" t="s">
        <v>543</v>
      </c>
      <c r="C4" t="s">
        <v>544</v>
      </c>
    </row>
    <row r="6" spans="1:17" x14ac:dyDescent="0.3">
      <c r="A6" t="s">
        <v>545</v>
      </c>
      <c r="B6" t="s">
        <v>546</v>
      </c>
    </row>
    <row r="7" spans="1:17" x14ac:dyDescent="0.3">
      <c r="A7" t="s">
        <v>547</v>
      </c>
      <c r="B7" t="s">
        <v>548</v>
      </c>
    </row>
    <row r="8" spans="1:17" x14ac:dyDescent="0.3">
      <c r="A8" t="s">
        <v>549</v>
      </c>
      <c r="B8" t="s">
        <v>550</v>
      </c>
    </row>
    <row r="9" spans="1:17" x14ac:dyDescent="0.3">
      <c r="A9" t="s">
        <v>551</v>
      </c>
      <c r="B9" t="s">
        <v>552</v>
      </c>
    </row>
    <row r="10" spans="1:17" x14ac:dyDescent="0.3">
      <c r="A10" t="s">
        <v>553</v>
      </c>
      <c r="B10" t="s">
        <v>554</v>
      </c>
    </row>
    <row r="11" spans="1:17" x14ac:dyDescent="0.3">
      <c r="A11" t="s">
        <v>555</v>
      </c>
      <c r="B11" t="s">
        <v>556</v>
      </c>
    </row>
    <row r="12" spans="1:17" x14ac:dyDescent="0.3">
      <c r="A12" t="s">
        <v>557</v>
      </c>
      <c r="B12" t="s">
        <v>558</v>
      </c>
    </row>
    <row r="14" spans="1:17" x14ac:dyDescent="0.3">
      <c r="A14" t="s">
        <v>583</v>
      </c>
      <c r="D14" t="s">
        <v>584</v>
      </c>
      <c r="E14">
        <v>4238557.16</v>
      </c>
    </row>
    <row r="16" spans="1:17" x14ac:dyDescent="0.3">
      <c r="A16" t="s">
        <v>561</v>
      </c>
      <c r="B16" t="s">
        <v>562</v>
      </c>
      <c r="C16" t="s">
        <v>563</v>
      </c>
      <c r="D16" t="s">
        <v>564</v>
      </c>
      <c r="E16" t="s">
        <v>565</v>
      </c>
      <c r="F16" t="s">
        <v>566</v>
      </c>
      <c r="G16" t="s">
        <v>567</v>
      </c>
      <c r="H16" t="s">
        <v>568</v>
      </c>
      <c r="I16" t="s">
        <v>569</v>
      </c>
      <c r="J16" t="s">
        <v>570</v>
      </c>
      <c r="K16" t="s">
        <v>571</v>
      </c>
      <c r="L16" t="s">
        <v>572</v>
      </c>
      <c r="M16" t="s">
        <v>573</v>
      </c>
      <c r="N16" t="s">
        <v>574</v>
      </c>
      <c r="O16" t="s">
        <v>575</v>
      </c>
      <c r="P16" t="s">
        <v>576</v>
      </c>
      <c r="Q16" t="s">
        <v>577</v>
      </c>
    </row>
    <row r="17" spans="1:15" x14ac:dyDescent="0.3">
      <c r="A17" s="76">
        <v>44044</v>
      </c>
      <c r="B17" t="s">
        <v>399</v>
      </c>
      <c r="C17" t="s">
        <v>401</v>
      </c>
      <c r="D17" t="s">
        <v>585</v>
      </c>
      <c r="E17" t="s">
        <v>586</v>
      </c>
      <c r="F17" t="s">
        <v>587</v>
      </c>
      <c r="G17">
        <v>526.37</v>
      </c>
      <c r="O17">
        <v>728</v>
      </c>
    </row>
    <row r="18" spans="1:15" x14ac:dyDescent="0.3">
      <c r="A18" s="76">
        <v>44044</v>
      </c>
      <c r="B18" t="s">
        <v>403</v>
      </c>
      <c r="C18" t="s">
        <v>404</v>
      </c>
      <c r="D18" t="s">
        <v>585</v>
      </c>
      <c r="E18" t="s">
        <v>586</v>
      </c>
      <c r="F18" t="s">
        <v>588</v>
      </c>
      <c r="G18">
        <v>921.14</v>
      </c>
      <c r="O18">
        <v>735</v>
      </c>
    </row>
    <row r="19" spans="1:15" x14ac:dyDescent="0.3">
      <c r="A19" s="76">
        <v>44075</v>
      </c>
      <c r="B19" t="s">
        <v>173</v>
      </c>
      <c r="C19" t="s">
        <v>589</v>
      </c>
      <c r="D19" t="s">
        <v>590</v>
      </c>
      <c r="E19" t="s">
        <v>586</v>
      </c>
      <c r="F19" t="s">
        <v>591</v>
      </c>
      <c r="G19">
        <v>913.73</v>
      </c>
      <c r="O19">
        <v>768</v>
      </c>
    </row>
    <row r="20" spans="1:15" x14ac:dyDescent="0.3">
      <c r="A20" s="76">
        <v>44075</v>
      </c>
      <c r="B20" t="s">
        <v>395</v>
      </c>
      <c r="C20" t="s">
        <v>592</v>
      </c>
      <c r="D20" t="s">
        <v>590</v>
      </c>
      <c r="E20" t="s">
        <v>586</v>
      </c>
      <c r="F20" t="s">
        <v>593</v>
      </c>
      <c r="G20">
        <v>14521.13</v>
      </c>
      <c r="O20">
        <v>768</v>
      </c>
    </row>
    <row r="21" spans="1:15" x14ac:dyDescent="0.3">
      <c r="A21" s="76">
        <v>44105</v>
      </c>
      <c r="B21" t="s">
        <v>411</v>
      </c>
      <c r="C21" t="s">
        <v>594</v>
      </c>
      <c r="D21" t="s">
        <v>595</v>
      </c>
      <c r="E21" t="s">
        <v>581</v>
      </c>
      <c r="F21" t="s">
        <v>594</v>
      </c>
      <c r="G21">
        <v>759.6</v>
      </c>
      <c r="M21" t="s">
        <v>582</v>
      </c>
      <c r="O21">
        <v>871</v>
      </c>
    </row>
    <row r="22" spans="1:15" x14ac:dyDescent="0.3">
      <c r="A22" s="76">
        <v>44105</v>
      </c>
      <c r="B22" t="s">
        <v>411</v>
      </c>
      <c r="C22" t="s">
        <v>596</v>
      </c>
      <c r="D22" t="s">
        <v>597</v>
      </c>
      <c r="E22" t="s">
        <v>581</v>
      </c>
      <c r="F22" t="s">
        <v>596</v>
      </c>
      <c r="G22">
        <v>634.74</v>
      </c>
      <c r="M22" t="s">
        <v>582</v>
      </c>
      <c r="O22">
        <v>873</v>
      </c>
    </row>
    <row r="23" spans="1:15" x14ac:dyDescent="0.3">
      <c r="A23" s="76">
        <v>44197</v>
      </c>
      <c r="B23" t="s">
        <v>417</v>
      </c>
      <c r="C23" t="s">
        <v>419</v>
      </c>
      <c r="D23" t="s">
        <v>598</v>
      </c>
      <c r="E23" t="s">
        <v>586</v>
      </c>
      <c r="F23" t="s">
        <v>587</v>
      </c>
      <c r="G23">
        <v>652101.26</v>
      </c>
      <c r="O23">
        <v>934</v>
      </c>
    </row>
    <row r="24" spans="1:15" x14ac:dyDescent="0.3">
      <c r="A24" s="76">
        <v>44197</v>
      </c>
      <c r="B24" t="s">
        <v>420</v>
      </c>
      <c r="C24" t="s">
        <v>421</v>
      </c>
      <c r="D24" t="s">
        <v>599</v>
      </c>
      <c r="E24" t="s">
        <v>581</v>
      </c>
      <c r="F24" t="s">
        <v>421</v>
      </c>
      <c r="G24">
        <v>1380.65</v>
      </c>
      <c r="M24" t="s">
        <v>582</v>
      </c>
      <c r="O24">
        <v>971</v>
      </c>
    </row>
    <row r="25" spans="1:15" x14ac:dyDescent="0.3">
      <c r="A25" s="76">
        <v>44228</v>
      </c>
      <c r="B25" t="s">
        <v>423</v>
      </c>
      <c r="C25" t="s">
        <v>600</v>
      </c>
      <c r="D25" t="s">
        <v>601</v>
      </c>
      <c r="E25" t="s">
        <v>586</v>
      </c>
      <c r="F25" t="s">
        <v>602</v>
      </c>
      <c r="G25">
        <v>360.99</v>
      </c>
      <c r="O25">
        <v>956</v>
      </c>
    </row>
    <row r="26" spans="1:15" x14ac:dyDescent="0.3">
      <c r="A26" s="76">
        <v>44228</v>
      </c>
      <c r="B26" t="s">
        <v>428</v>
      </c>
      <c r="C26" t="s">
        <v>429</v>
      </c>
      <c r="D26" t="s">
        <v>603</v>
      </c>
      <c r="E26" t="s">
        <v>581</v>
      </c>
      <c r="F26" t="s">
        <v>429</v>
      </c>
      <c r="G26">
        <v>135.86000000000001</v>
      </c>
      <c r="M26" t="s">
        <v>582</v>
      </c>
      <c r="O26">
        <v>1017</v>
      </c>
    </row>
    <row r="27" spans="1:15" x14ac:dyDescent="0.3">
      <c r="A27" s="76">
        <v>44228</v>
      </c>
      <c r="B27" t="s">
        <v>428</v>
      </c>
      <c r="C27" t="s">
        <v>430</v>
      </c>
      <c r="D27" t="s">
        <v>604</v>
      </c>
      <c r="E27" t="s">
        <v>581</v>
      </c>
      <c r="F27" t="s">
        <v>430</v>
      </c>
      <c r="G27">
        <v>3.56</v>
      </c>
      <c r="M27" t="s">
        <v>582</v>
      </c>
      <c r="O27">
        <v>1017</v>
      </c>
    </row>
    <row r="28" spans="1:15" x14ac:dyDescent="0.3">
      <c r="A28" s="76">
        <v>44228</v>
      </c>
      <c r="B28" t="s">
        <v>432</v>
      </c>
      <c r="C28" t="s">
        <v>433</v>
      </c>
      <c r="D28" t="s">
        <v>605</v>
      </c>
      <c r="E28" t="s">
        <v>581</v>
      </c>
      <c r="F28" t="s">
        <v>433</v>
      </c>
      <c r="G28">
        <v>779.65</v>
      </c>
      <c r="M28" t="s">
        <v>582</v>
      </c>
      <c r="O28">
        <v>1033</v>
      </c>
    </row>
    <row r="29" spans="1:15" x14ac:dyDescent="0.3">
      <c r="A29" s="76">
        <v>44256</v>
      </c>
      <c r="B29" t="s">
        <v>435</v>
      </c>
      <c r="C29" t="s">
        <v>465</v>
      </c>
      <c r="D29" t="s">
        <v>527</v>
      </c>
      <c r="E29" t="s">
        <v>586</v>
      </c>
      <c r="F29" t="s">
        <v>606</v>
      </c>
      <c r="G29">
        <v>1904.25</v>
      </c>
      <c r="O29">
        <v>976</v>
      </c>
    </row>
    <row r="30" spans="1:15" x14ac:dyDescent="0.3">
      <c r="A30" s="76">
        <v>44256</v>
      </c>
      <c r="B30" t="s">
        <v>439</v>
      </c>
      <c r="C30" t="s">
        <v>440</v>
      </c>
      <c r="D30" t="s">
        <v>527</v>
      </c>
      <c r="E30" t="s">
        <v>586</v>
      </c>
      <c r="F30" t="s">
        <v>587</v>
      </c>
      <c r="G30">
        <v>273.93</v>
      </c>
      <c r="O30">
        <v>976</v>
      </c>
    </row>
    <row r="31" spans="1:15" x14ac:dyDescent="0.3">
      <c r="A31" s="76">
        <v>44256</v>
      </c>
      <c r="B31" t="s">
        <v>441</v>
      </c>
      <c r="C31" t="s">
        <v>442</v>
      </c>
      <c r="D31" t="s">
        <v>607</v>
      </c>
      <c r="E31" t="s">
        <v>586</v>
      </c>
      <c r="F31" t="s">
        <v>587</v>
      </c>
      <c r="G31">
        <v>-526.37</v>
      </c>
      <c r="O31">
        <v>976</v>
      </c>
    </row>
    <row r="32" spans="1:15" x14ac:dyDescent="0.3">
      <c r="A32" s="76">
        <v>44256</v>
      </c>
      <c r="B32" t="s">
        <v>444</v>
      </c>
      <c r="C32" t="s">
        <v>608</v>
      </c>
      <c r="D32" t="s">
        <v>609</v>
      </c>
      <c r="E32" t="s">
        <v>581</v>
      </c>
      <c r="F32" t="s">
        <v>608</v>
      </c>
      <c r="G32">
        <v>1412.77</v>
      </c>
      <c r="M32" t="s">
        <v>582</v>
      </c>
      <c r="O32">
        <v>1071</v>
      </c>
    </row>
    <row r="33" spans="1:15" x14ac:dyDescent="0.3">
      <c r="A33" s="76">
        <v>44287</v>
      </c>
      <c r="B33" t="s">
        <v>448</v>
      </c>
      <c r="C33" t="s">
        <v>440</v>
      </c>
      <c r="D33" t="s">
        <v>610</v>
      </c>
      <c r="E33" t="s">
        <v>586</v>
      </c>
      <c r="F33" t="s">
        <v>450</v>
      </c>
      <c r="G33">
        <v>75165.06</v>
      </c>
      <c r="O33">
        <v>1008</v>
      </c>
    </row>
    <row r="34" spans="1:15" x14ac:dyDescent="0.3">
      <c r="A34" s="76">
        <v>44287</v>
      </c>
      <c r="B34" t="s">
        <v>451</v>
      </c>
      <c r="C34" t="s">
        <v>452</v>
      </c>
      <c r="D34" t="s">
        <v>611</v>
      </c>
      <c r="E34" t="s">
        <v>581</v>
      </c>
      <c r="F34" t="s">
        <v>452</v>
      </c>
      <c r="G34">
        <v>273.93</v>
      </c>
      <c r="M34" t="s">
        <v>582</v>
      </c>
      <c r="O34">
        <v>1091</v>
      </c>
    </row>
    <row r="35" spans="1:15" x14ac:dyDescent="0.3">
      <c r="A35" s="76">
        <v>44317</v>
      </c>
      <c r="B35" t="s">
        <v>453</v>
      </c>
      <c r="C35" t="s">
        <v>455</v>
      </c>
      <c r="D35" t="s">
        <v>612</v>
      </c>
      <c r="E35" t="s">
        <v>586</v>
      </c>
      <c r="F35" t="s">
        <v>587</v>
      </c>
      <c r="G35">
        <v>1521817.2</v>
      </c>
      <c r="O35">
        <v>1038</v>
      </c>
    </row>
    <row r="36" spans="1:15" x14ac:dyDescent="0.3">
      <c r="A36" s="76">
        <v>44317</v>
      </c>
      <c r="B36" t="s">
        <v>458</v>
      </c>
      <c r="C36" t="s">
        <v>455</v>
      </c>
      <c r="D36" t="s">
        <v>613</v>
      </c>
      <c r="E36" t="s">
        <v>586</v>
      </c>
      <c r="F36" t="s">
        <v>587</v>
      </c>
      <c r="G36">
        <v>12.68</v>
      </c>
      <c r="O36">
        <v>1037</v>
      </c>
    </row>
    <row r="37" spans="1:15" x14ac:dyDescent="0.3">
      <c r="A37" s="76">
        <v>44317</v>
      </c>
      <c r="B37" t="s">
        <v>460</v>
      </c>
      <c r="C37" t="s">
        <v>461</v>
      </c>
      <c r="D37" t="s">
        <v>612</v>
      </c>
      <c r="E37" t="s">
        <v>586</v>
      </c>
      <c r="F37" t="s">
        <v>587</v>
      </c>
      <c r="G37">
        <v>211770.15</v>
      </c>
      <c r="O37">
        <v>1038</v>
      </c>
    </row>
    <row r="38" spans="1:15" x14ac:dyDescent="0.3">
      <c r="A38" s="76">
        <v>44317</v>
      </c>
      <c r="B38" t="s">
        <v>462</v>
      </c>
      <c r="C38" t="s">
        <v>463</v>
      </c>
      <c r="D38" t="s">
        <v>613</v>
      </c>
      <c r="E38" t="s">
        <v>586</v>
      </c>
      <c r="F38" t="s">
        <v>587</v>
      </c>
      <c r="G38">
        <v>12.68</v>
      </c>
      <c r="O38">
        <v>1037</v>
      </c>
    </row>
    <row r="39" spans="1:15" x14ac:dyDescent="0.3">
      <c r="A39" s="76">
        <v>44317</v>
      </c>
      <c r="B39" t="s">
        <v>462</v>
      </c>
      <c r="C39" t="s">
        <v>463</v>
      </c>
      <c r="D39" t="s">
        <v>612</v>
      </c>
      <c r="E39" t="s">
        <v>586</v>
      </c>
      <c r="F39" t="s">
        <v>587</v>
      </c>
      <c r="G39">
        <v>424485.31</v>
      </c>
      <c r="O39">
        <v>1038</v>
      </c>
    </row>
    <row r="40" spans="1:15" x14ac:dyDescent="0.3">
      <c r="A40" s="76">
        <v>44317</v>
      </c>
      <c r="B40" t="s">
        <v>464</v>
      </c>
      <c r="C40" t="s">
        <v>465</v>
      </c>
      <c r="D40" t="s">
        <v>612</v>
      </c>
      <c r="E40" t="s">
        <v>586</v>
      </c>
      <c r="F40" t="s">
        <v>587</v>
      </c>
      <c r="G40">
        <v>214063.83</v>
      </c>
      <c r="O40">
        <v>1037</v>
      </c>
    </row>
    <row r="41" spans="1:15" x14ac:dyDescent="0.3">
      <c r="A41" s="76">
        <v>44317</v>
      </c>
      <c r="B41" t="s">
        <v>464</v>
      </c>
      <c r="C41" t="s">
        <v>465</v>
      </c>
      <c r="D41" t="s">
        <v>613</v>
      </c>
      <c r="E41" t="s">
        <v>586</v>
      </c>
      <c r="F41" t="s">
        <v>587</v>
      </c>
      <c r="G41">
        <v>5.73</v>
      </c>
      <c r="O41">
        <v>1037</v>
      </c>
    </row>
    <row r="42" spans="1:15" x14ac:dyDescent="0.3">
      <c r="A42" s="76">
        <v>44317</v>
      </c>
      <c r="B42" t="s">
        <v>466</v>
      </c>
      <c r="C42" t="s">
        <v>440</v>
      </c>
      <c r="D42" t="s">
        <v>612</v>
      </c>
      <c r="E42" t="s">
        <v>586</v>
      </c>
      <c r="F42" t="s">
        <v>587</v>
      </c>
      <c r="G42">
        <v>222737.09</v>
      </c>
      <c r="O42">
        <v>1033</v>
      </c>
    </row>
    <row r="43" spans="1:15" x14ac:dyDescent="0.3">
      <c r="A43" s="76">
        <v>44317</v>
      </c>
      <c r="B43" t="s">
        <v>466</v>
      </c>
      <c r="C43" t="s">
        <v>467</v>
      </c>
      <c r="D43" t="s">
        <v>613</v>
      </c>
      <c r="E43" t="s">
        <v>586</v>
      </c>
      <c r="F43" t="s">
        <v>587</v>
      </c>
      <c r="G43">
        <v>24.96</v>
      </c>
      <c r="O43">
        <v>1037</v>
      </c>
    </row>
    <row r="44" spans="1:15" x14ac:dyDescent="0.3">
      <c r="A44" s="76">
        <v>44317</v>
      </c>
      <c r="B44" t="s">
        <v>468</v>
      </c>
      <c r="C44" t="s">
        <v>471</v>
      </c>
      <c r="D44" t="s">
        <v>527</v>
      </c>
      <c r="E44" t="s">
        <v>586</v>
      </c>
      <c r="F44" t="s">
        <v>469</v>
      </c>
      <c r="G44">
        <v>274.02999999999997</v>
      </c>
      <c r="O44">
        <v>1036</v>
      </c>
    </row>
    <row r="45" spans="1:15" x14ac:dyDescent="0.3">
      <c r="A45" s="76">
        <v>44317</v>
      </c>
      <c r="B45" t="s">
        <v>470</v>
      </c>
      <c r="C45" t="s">
        <v>471</v>
      </c>
      <c r="D45" t="s">
        <v>613</v>
      </c>
      <c r="E45" t="s">
        <v>586</v>
      </c>
      <c r="F45" t="s">
        <v>587</v>
      </c>
      <c r="G45">
        <v>12.26</v>
      </c>
      <c r="O45">
        <v>1037</v>
      </c>
    </row>
    <row r="46" spans="1:15" x14ac:dyDescent="0.3">
      <c r="A46" s="76">
        <v>44317</v>
      </c>
      <c r="B46" t="s">
        <v>470</v>
      </c>
      <c r="C46" t="s">
        <v>472</v>
      </c>
      <c r="D46" t="s">
        <v>598</v>
      </c>
      <c r="E46" t="s">
        <v>586</v>
      </c>
      <c r="F46" t="s">
        <v>587</v>
      </c>
      <c r="G46">
        <v>219780.08</v>
      </c>
      <c r="O46">
        <v>1047</v>
      </c>
    </row>
    <row r="47" spans="1:15" x14ac:dyDescent="0.3">
      <c r="A47" s="76">
        <v>44317</v>
      </c>
      <c r="B47" t="s">
        <v>474</v>
      </c>
      <c r="C47" t="s">
        <v>475</v>
      </c>
      <c r="D47" t="s">
        <v>607</v>
      </c>
      <c r="E47" t="s">
        <v>586</v>
      </c>
      <c r="F47" t="s">
        <v>587</v>
      </c>
      <c r="G47">
        <v>-273.93</v>
      </c>
      <c r="O47">
        <v>1034</v>
      </c>
    </row>
    <row r="48" spans="1:15" x14ac:dyDescent="0.3">
      <c r="A48" s="76">
        <v>44348</v>
      </c>
      <c r="B48" t="s">
        <v>470</v>
      </c>
      <c r="C48" t="s">
        <v>521</v>
      </c>
      <c r="D48" t="s">
        <v>612</v>
      </c>
      <c r="E48" t="s">
        <v>586</v>
      </c>
      <c r="F48" t="s">
        <v>587</v>
      </c>
      <c r="G48">
        <v>222737.09</v>
      </c>
      <c r="O48">
        <v>1079</v>
      </c>
    </row>
    <row r="49" spans="1:15" x14ac:dyDescent="0.3">
      <c r="A49" s="76">
        <v>44348</v>
      </c>
      <c r="B49" t="s">
        <v>522</v>
      </c>
      <c r="C49" t="s">
        <v>471</v>
      </c>
      <c r="D49" t="s">
        <v>614</v>
      </c>
      <c r="E49" t="s">
        <v>586</v>
      </c>
      <c r="F49" t="s">
        <v>587</v>
      </c>
      <c r="G49">
        <v>20443.04</v>
      </c>
      <c r="O49">
        <v>1072</v>
      </c>
    </row>
    <row r="50" spans="1:15" x14ac:dyDescent="0.3">
      <c r="A50" s="76">
        <v>44348</v>
      </c>
      <c r="B50" t="s">
        <v>499</v>
      </c>
      <c r="C50" t="s">
        <v>523</v>
      </c>
      <c r="D50" t="s">
        <v>598</v>
      </c>
      <c r="E50" t="s">
        <v>586</v>
      </c>
      <c r="F50" t="s">
        <v>587</v>
      </c>
      <c r="G50">
        <v>56776.52</v>
      </c>
      <c r="O50">
        <v>1086</v>
      </c>
    </row>
    <row r="51" spans="1:15" x14ac:dyDescent="0.3">
      <c r="A51" s="76">
        <v>44348</v>
      </c>
      <c r="B51" t="s">
        <v>499</v>
      </c>
      <c r="C51" t="s">
        <v>523</v>
      </c>
      <c r="D51" t="s">
        <v>612</v>
      </c>
      <c r="E51" t="s">
        <v>586</v>
      </c>
      <c r="F51" t="s">
        <v>587</v>
      </c>
      <c r="G51">
        <v>225756.13</v>
      </c>
      <c r="O51">
        <v>1089</v>
      </c>
    </row>
    <row r="52" spans="1:15" x14ac:dyDescent="0.3">
      <c r="A52" s="76">
        <v>44348</v>
      </c>
      <c r="B52" t="s">
        <v>499</v>
      </c>
      <c r="C52" t="s">
        <v>523</v>
      </c>
      <c r="D52" t="s">
        <v>615</v>
      </c>
      <c r="E52" t="s">
        <v>586</v>
      </c>
      <c r="F52" t="s">
        <v>587</v>
      </c>
      <c r="G52">
        <v>143.75</v>
      </c>
      <c r="O52">
        <v>1094</v>
      </c>
    </row>
    <row r="53" spans="1:15" x14ac:dyDescent="0.3">
      <c r="A53" s="76">
        <v>44348</v>
      </c>
      <c r="B53" t="s">
        <v>524</v>
      </c>
      <c r="C53" t="s">
        <v>523</v>
      </c>
      <c r="D53" t="s">
        <v>610</v>
      </c>
      <c r="E53" t="s">
        <v>586</v>
      </c>
      <c r="F53" t="s">
        <v>587</v>
      </c>
      <c r="G53">
        <v>23546.77</v>
      </c>
      <c r="O53">
        <v>1072</v>
      </c>
    </row>
    <row r="54" spans="1:15" x14ac:dyDescent="0.3">
      <c r="A54" s="76">
        <v>44348</v>
      </c>
      <c r="B54" t="s">
        <v>525</v>
      </c>
      <c r="C54" t="s">
        <v>526</v>
      </c>
      <c r="D54" t="s">
        <v>527</v>
      </c>
      <c r="E54" t="s">
        <v>586</v>
      </c>
      <c r="F54" t="s">
        <v>528</v>
      </c>
      <c r="G54">
        <v>270.52</v>
      </c>
      <c r="O54">
        <v>1081</v>
      </c>
    </row>
    <row r="55" spans="1:15" x14ac:dyDescent="0.3">
      <c r="A55" s="76">
        <v>44348</v>
      </c>
      <c r="B55" t="s">
        <v>529</v>
      </c>
      <c r="C55" t="s">
        <v>526</v>
      </c>
      <c r="D55" t="s">
        <v>615</v>
      </c>
      <c r="E55" t="s">
        <v>586</v>
      </c>
      <c r="F55" t="s">
        <v>587</v>
      </c>
      <c r="G55">
        <v>147.34</v>
      </c>
      <c r="O55">
        <v>1094</v>
      </c>
    </row>
    <row r="56" spans="1:15" x14ac:dyDescent="0.3">
      <c r="A56" s="76">
        <v>44348</v>
      </c>
      <c r="B56" t="s">
        <v>529</v>
      </c>
      <c r="C56" t="s">
        <v>526</v>
      </c>
      <c r="D56" t="s">
        <v>610</v>
      </c>
      <c r="E56" t="s">
        <v>586</v>
      </c>
      <c r="F56" t="s">
        <v>616</v>
      </c>
      <c r="G56">
        <v>287.32</v>
      </c>
      <c r="O56">
        <v>1097</v>
      </c>
    </row>
    <row r="57" spans="1:15" x14ac:dyDescent="0.3">
      <c r="A57" t="s">
        <v>617</v>
      </c>
      <c r="B57" t="s">
        <v>618</v>
      </c>
      <c r="C57" t="s">
        <v>619</v>
      </c>
      <c r="D57" t="s">
        <v>620</v>
      </c>
      <c r="E57" t="s">
        <v>621</v>
      </c>
      <c r="F57" t="s">
        <v>587</v>
      </c>
      <c r="G57">
        <v>3724.16</v>
      </c>
      <c r="K57" t="s">
        <v>622</v>
      </c>
      <c r="L57" t="s">
        <v>623</v>
      </c>
    </row>
    <row r="58" spans="1:15" x14ac:dyDescent="0.3">
      <c r="A58" t="s">
        <v>617</v>
      </c>
      <c r="B58" t="s">
        <v>618</v>
      </c>
      <c r="C58" t="s">
        <v>624</v>
      </c>
      <c r="D58" t="s">
        <v>625</v>
      </c>
      <c r="E58" t="s">
        <v>621</v>
      </c>
      <c r="F58" t="s">
        <v>587</v>
      </c>
      <c r="G58">
        <v>54945.03</v>
      </c>
      <c r="K58" t="s">
        <v>622</v>
      </c>
      <c r="L58" t="s">
        <v>623</v>
      </c>
    </row>
    <row r="59" spans="1:15" x14ac:dyDescent="0.3">
      <c r="A59" t="s">
        <v>617</v>
      </c>
      <c r="B59" t="s">
        <v>618</v>
      </c>
      <c r="C59" t="s">
        <v>624</v>
      </c>
      <c r="D59" t="s">
        <v>626</v>
      </c>
      <c r="E59" t="s">
        <v>621</v>
      </c>
      <c r="F59" t="s">
        <v>587</v>
      </c>
      <c r="G59">
        <v>-184633.78</v>
      </c>
      <c r="K59" t="s">
        <v>622</v>
      </c>
      <c r="L59" t="s">
        <v>623</v>
      </c>
    </row>
    <row r="60" spans="1:15" x14ac:dyDescent="0.3">
      <c r="A60" t="s">
        <v>617</v>
      </c>
      <c r="C60" t="s">
        <v>627</v>
      </c>
      <c r="D60" t="s">
        <v>628</v>
      </c>
      <c r="E60" t="s">
        <v>621</v>
      </c>
      <c r="F60" t="s">
        <v>587</v>
      </c>
      <c r="G60">
        <v>228598.95</v>
      </c>
      <c r="K60" t="s">
        <v>622</v>
      </c>
      <c r="L60" t="s">
        <v>623</v>
      </c>
    </row>
    <row r="61" spans="1:15" x14ac:dyDescent="0.3">
      <c r="A61" t="s">
        <v>617</v>
      </c>
      <c r="C61" t="s">
        <v>629</v>
      </c>
      <c r="D61" t="s">
        <v>630</v>
      </c>
      <c r="E61" t="s">
        <v>621</v>
      </c>
      <c r="F61" t="s">
        <v>587</v>
      </c>
      <c r="G61">
        <v>19550</v>
      </c>
      <c r="K61" t="s">
        <v>622</v>
      </c>
      <c r="L61" t="s">
        <v>623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Q17"/>
  <sheetViews>
    <sheetView workbookViewId="0">
      <selection activeCell="G17" sqref="G17"/>
    </sheetView>
  </sheetViews>
  <sheetFormatPr defaultRowHeight="14.4" x14ac:dyDescent="0.3"/>
  <cols>
    <col min="3" max="3" width="14.33203125" bestFit="1" customWidth="1"/>
    <col min="4" max="4" width="33" bestFit="1" customWidth="1"/>
  </cols>
  <sheetData>
    <row r="2" spans="1:17" x14ac:dyDescent="0.3">
      <c r="A2" t="s">
        <v>542</v>
      </c>
      <c r="B2">
        <v>2022</v>
      </c>
    </row>
    <row r="4" spans="1:17" x14ac:dyDescent="0.3">
      <c r="A4" t="s">
        <v>543</v>
      </c>
      <c r="C4" t="s">
        <v>544</v>
      </c>
    </row>
    <row r="6" spans="1:17" x14ac:dyDescent="0.3">
      <c r="A6" t="s">
        <v>545</v>
      </c>
      <c r="B6" t="s">
        <v>546</v>
      </c>
    </row>
    <row r="7" spans="1:17" x14ac:dyDescent="0.3">
      <c r="A7" t="s">
        <v>547</v>
      </c>
      <c r="B7" t="s">
        <v>548</v>
      </c>
    </row>
    <row r="8" spans="1:17" x14ac:dyDescent="0.3">
      <c r="A8" t="s">
        <v>549</v>
      </c>
      <c r="B8" t="s">
        <v>550</v>
      </c>
    </row>
    <row r="9" spans="1:17" x14ac:dyDescent="0.3">
      <c r="A9" t="s">
        <v>551</v>
      </c>
      <c r="B9" t="s">
        <v>552</v>
      </c>
    </row>
    <row r="10" spans="1:17" x14ac:dyDescent="0.3">
      <c r="A10" t="s">
        <v>553</v>
      </c>
      <c r="B10" t="s">
        <v>554</v>
      </c>
    </row>
    <row r="11" spans="1:17" x14ac:dyDescent="0.3">
      <c r="A11" t="s">
        <v>555</v>
      </c>
      <c r="B11" t="s">
        <v>556</v>
      </c>
    </row>
    <row r="12" spans="1:17" x14ac:dyDescent="0.3">
      <c r="A12" t="s">
        <v>557</v>
      </c>
      <c r="B12" t="s">
        <v>558</v>
      </c>
    </row>
    <row r="14" spans="1:17" x14ac:dyDescent="0.3">
      <c r="A14" t="s">
        <v>559</v>
      </c>
      <c r="D14" t="s">
        <v>560</v>
      </c>
      <c r="E14">
        <v>144.32</v>
      </c>
    </row>
    <row r="16" spans="1:17" x14ac:dyDescent="0.3">
      <c r="A16" t="s">
        <v>561</v>
      </c>
      <c r="B16" t="s">
        <v>562</v>
      </c>
      <c r="C16" t="s">
        <v>563</v>
      </c>
      <c r="D16" t="s">
        <v>564</v>
      </c>
      <c r="E16" t="s">
        <v>565</v>
      </c>
      <c r="F16" t="s">
        <v>566</v>
      </c>
      <c r="G16" t="s">
        <v>567</v>
      </c>
      <c r="H16" t="s">
        <v>568</v>
      </c>
      <c r="I16" t="s">
        <v>569</v>
      </c>
      <c r="J16" t="s">
        <v>570</v>
      </c>
      <c r="K16" t="s">
        <v>571</v>
      </c>
      <c r="L16" t="s">
        <v>572</v>
      </c>
      <c r="M16" t="s">
        <v>573</v>
      </c>
      <c r="N16" t="s">
        <v>574</v>
      </c>
      <c r="O16" t="s">
        <v>575</v>
      </c>
      <c r="P16" t="s">
        <v>576</v>
      </c>
      <c r="Q16" t="s">
        <v>577</v>
      </c>
    </row>
    <row r="17" spans="1:15" x14ac:dyDescent="0.3">
      <c r="A17" s="76">
        <v>44378</v>
      </c>
      <c r="B17" t="s">
        <v>578</v>
      </c>
      <c r="C17" t="s">
        <v>579</v>
      </c>
      <c r="D17" t="s">
        <v>580</v>
      </c>
      <c r="E17" t="s">
        <v>581</v>
      </c>
      <c r="F17" t="s">
        <v>579</v>
      </c>
      <c r="G17">
        <v>144.32</v>
      </c>
      <c r="M17" t="s">
        <v>582</v>
      </c>
      <c r="O17">
        <v>1212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62</vt:i4>
      </vt:variant>
      <vt:variant>
        <vt:lpstr>Named Ranges</vt:lpstr>
      </vt:variant>
      <vt:variant>
        <vt:i4>13</vt:i4>
      </vt:variant>
    </vt:vector>
  </HeadingPairs>
  <TitlesOfParts>
    <vt:vector size="75" baseType="lpstr">
      <vt:lpstr>CFO20_21</vt:lpstr>
      <vt:lpstr>Amatola Water</vt:lpstr>
      <vt:lpstr>Auditor General</vt:lpstr>
      <vt:lpstr>DWS</vt:lpstr>
      <vt:lpstr>Eskom</vt:lpstr>
      <vt:lpstr>Other SPs Write off</vt:lpstr>
      <vt:lpstr>Needs further Investigation</vt:lpstr>
      <vt:lpstr>Recon062017</vt:lpstr>
      <vt:lpstr>COMBINEDnov25</vt:lpstr>
      <vt:lpstr>Nov 2025</vt:lpstr>
      <vt:lpstr>Oct 2025</vt:lpstr>
      <vt:lpstr>Sept 2025</vt:lpstr>
      <vt:lpstr>Aug 2025</vt:lpstr>
      <vt:lpstr>July25</vt:lpstr>
      <vt:lpstr>June25</vt:lpstr>
      <vt:lpstr>May25</vt:lpstr>
      <vt:lpstr>April25</vt:lpstr>
      <vt:lpstr>march25</vt:lpstr>
      <vt:lpstr>Jan25</vt:lpstr>
      <vt:lpstr>Dec24</vt:lpstr>
      <vt:lpstr>Nov24</vt:lpstr>
      <vt:lpstr>Oct24</vt:lpstr>
      <vt:lpstr>Sept24</vt:lpstr>
      <vt:lpstr>Aug24</vt:lpstr>
      <vt:lpstr>July24</vt:lpstr>
      <vt:lpstr>June24</vt:lpstr>
      <vt:lpstr>May24</vt:lpstr>
      <vt:lpstr>April24</vt:lpstr>
      <vt:lpstr>March 24</vt:lpstr>
      <vt:lpstr>Feb24</vt:lpstr>
      <vt:lpstr>Jan24</vt:lpstr>
      <vt:lpstr>Dec23</vt:lpstr>
      <vt:lpstr>Nov23</vt:lpstr>
      <vt:lpstr>Oct23</vt:lpstr>
      <vt:lpstr>Sept23</vt:lpstr>
      <vt:lpstr>June22per15</vt:lpstr>
      <vt:lpstr>June23per13Final</vt:lpstr>
      <vt:lpstr>New31082023Per13</vt:lpstr>
      <vt:lpstr>newJuneP13aug</vt:lpstr>
      <vt:lpstr>July23old</vt:lpstr>
      <vt:lpstr>July23new</vt:lpstr>
      <vt:lpstr>June23new</vt:lpstr>
      <vt:lpstr>June23per13bOLD</vt:lpstr>
      <vt:lpstr>June23per13OLD</vt:lpstr>
      <vt:lpstr>June23</vt:lpstr>
      <vt:lpstr>F&amp;W March23</vt:lpstr>
      <vt:lpstr>F&amp;W Jan23</vt:lpstr>
      <vt:lpstr>F&amp;W Dec22</vt:lpstr>
      <vt:lpstr>F&amp;W Nov22</vt:lpstr>
      <vt:lpstr>FRUITLESS EXP OCT 2022</vt:lpstr>
      <vt:lpstr>Vote_0002</vt:lpstr>
      <vt:lpstr>June22</vt:lpstr>
      <vt:lpstr>May22</vt:lpstr>
      <vt:lpstr>March22</vt:lpstr>
      <vt:lpstr>Feb22</vt:lpstr>
      <vt:lpstr>Dec21</vt:lpstr>
      <vt:lpstr>Nov21</vt:lpstr>
      <vt:lpstr>Oct21</vt:lpstr>
      <vt:lpstr>Sept21</vt:lpstr>
      <vt:lpstr>Aug21</vt:lpstr>
      <vt:lpstr>June2021Per13</vt:lpstr>
      <vt:lpstr>Jul21</vt:lpstr>
      <vt:lpstr>'Auditor General'!Print_Area</vt:lpstr>
      <vt:lpstr>COMBINEDnov25!Print_Area</vt:lpstr>
      <vt:lpstr>DWS!Print_Area</vt:lpstr>
      <vt:lpstr>Eskom!Print_Area</vt:lpstr>
      <vt:lpstr>'Needs further Investigation'!Print_Area</vt:lpstr>
      <vt:lpstr>'Other SPs Write off'!Print_Area</vt:lpstr>
      <vt:lpstr>Recon062017!Print_Area</vt:lpstr>
      <vt:lpstr>'Auditor General'!Print_Titles</vt:lpstr>
      <vt:lpstr>COMBINEDnov25!Print_Titles</vt:lpstr>
      <vt:lpstr>DWS!Print_Titles</vt:lpstr>
      <vt:lpstr>Eskom!Print_Titles</vt:lpstr>
      <vt:lpstr>'Needs further Investigation'!Print_Titles</vt:lpstr>
      <vt:lpstr>'Other SPs Write off'!Print_Titles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G. Goliath</dc:creator>
  <cp:lastModifiedBy>Thandazile Mzolo</cp:lastModifiedBy>
  <cp:lastPrinted>2026-10-15T15:33:02Z</cp:lastPrinted>
  <dcterms:created xsi:type="dcterms:W3CDTF">2021-06-21T08:00:48Z</dcterms:created>
  <dcterms:modified xsi:type="dcterms:W3CDTF">2026-11-05T08:53:21Z</dcterms:modified>
</cp:coreProperties>
</file>